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2EA093CD-2217-4E31-83B2-03CE779BF6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3" l="1"/>
  <c r="C103" i="2" l="1"/>
  <c r="D124" i="5" l="1"/>
  <c r="D116" i="5"/>
  <c r="D114" i="5"/>
  <c r="D102" i="5"/>
  <c r="D101" i="5"/>
  <c r="D93" i="5"/>
  <c r="D63" i="5"/>
  <c r="D62" i="5" s="1"/>
  <c r="D49" i="5" s="1"/>
  <c r="D38" i="5"/>
  <c r="D35" i="5"/>
  <c r="D29" i="5" s="1"/>
  <c r="D44" i="5" s="1"/>
  <c r="D30" i="5"/>
  <c r="D16" i="5"/>
  <c r="D136" i="5" l="1"/>
  <c r="D134" i="5"/>
  <c r="C14" i="6" l="1"/>
  <c r="B62" i="8" l="1"/>
  <c r="B45" i="7"/>
  <c r="B26" i="6"/>
  <c r="B141" i="5"/>
  <c r="C66" i="5"/>
  <c r="C68" i="5"/>
  <c r="C70" i="5"/>
  <c r="B33" i="4" l="1"/>
  <c r="B176" i="3"/>
  <c r="E64" i="3"/>
  <c r="D64" i="3"/>
  <c r="B217" i="2" l="1"/>
  <c r="C17" i="4" l="1"/>
  <c r="C22" i="4"/>
  <c r="C26" i="4" l="1"/>
  <c r="E76" i="3"/>
  <c r="D76" i="3"/>
  <c r="C76" i="3"/>
  <c r="D56" i="3"/>
  <c r="C64" i="3"/>
  <c r="E56" i="3"/>
  <c r="C56" i="3"/>
  <c r="C6" i="6" l="1"/>
  <c r="C114" i="5"/>
  <c r="C116" i="5"/>
  <c r="C124" i="5"/>
  <c r="C102" i="5" s="1"/>
  <c r="C101" i="5" s="1"/>
  <c r="C16" i="5" l="1"/>
  <c r="C38" i="5"/>
  <c r="C29" i="5"/>
  <c r="C93" i="5"/>
  <c r="C44" i="5" l="1"/>
  <c r="C63" i="5"/>
  <c r="C62" i="5" s="1"/>
  <c r="C49" i="5" s="1"/>
  <c r="D24" i="3"/>
  <c r="C70" i="2" l="1"/>
  <c r="C69" i="2" s="1"/>
  <c r="C182" i="2"/>
  <c r="C181" i="2" s="1"/>
  <c r="C32" i="7" s="1"/>
  <c r="C133" i="2"/>
  <c r="C123" i="2" s="1"/>
  <c r="C113" i="2"/>
  <c r="C96" i="2"/>
  <c r="C95" i="2" l="1"/>
  <c r="C94" i="2" s="1"/>
  <c r="C6" i="7" s="1"/>
  <c r="C64" i="2"/>
  <c r="C57" i="2" s="1"/>
  <c r="C9" i="2" s="1"/>
  <c r="C48" i="5" l="1"/>
  <c r="C136" i="5" s="1"/>
  <c r="H3" i="8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134" i="5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<sst xmlns="http://schemas.openxmlformats.org/spreadsheetml/2006/main" count="853" uniqueCount="592">
  <si>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</si>
  <si>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</si>
  <si>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</si>
  <si>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</si>
  <si>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</si>
  <si>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</si>
  <si>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</si>
  <si>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</si>
  <si>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</si>
  <si>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</si>
  <si>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</si>
  <si>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</si>
  <si>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</si>
  <si>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</si>
  <si>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</si>
  <si>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</si>
  <si>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</si>
  <si>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</si>
  <si>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</si>
  <si>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</si>
  <si>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</si>
  <si>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</si>
  <si>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</si>
  <si>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</si>
  <si>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</si>
  <si>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</si>
  <si>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</si>
  <si>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</si>
  <si>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</si>
  <si>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</si>
  <si>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</si>
  <si>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</si>
  <si>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</si>
  <si>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</si>
  <si>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</si>
  <si>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</si>
  <si>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</si>
  <si>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</si>
  <si>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</si>
  <si>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</si>
  <si>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</si>
  <si>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</si>
  <si>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</si>
  <si>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</si>
  <si>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</si>
  <si>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</si>
  <si>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</si>
  <si>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</si>
  <si>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</si>
  <si>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</si>
  <si>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</si>
  <si>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</si>
  <si>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</si>
  <si>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</si>
  <si>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</si>
  <si>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</si>
  <si>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</si>
  <si>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</si>
  <si>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</si>
  <si>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</si>
  <si>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</si>
  <si>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</si>
  <si>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</si>
  <si>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</si>
  <si>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</si>
  <si>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</si>
  <si>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</si>
  <si>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</si>
  <si>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</si>
  <si>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</si>
  <si>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</si>
  <si>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</si>
  <si>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</si>
  <si>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</si>
  <si>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</si>
  <si>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</si>
  <si>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</si>
  <si>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</si>
  <si>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</si>
  <si>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</si>
  <si>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</si>
  <si>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</si>
  <si>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</si>
  <si>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</si>
  <si>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</si>
  <si>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</si>
  <si>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</si>
  <si>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</si>
  <si>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</si>
  <si>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</si>
  <si>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</si>
  <si>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</si>
  <si>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</si>
  <si>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</si>
  <si>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</si>
  <si>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</si>
  <si>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</si>
  <si>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</si>
  <si>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</si>
  <si>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</si>
  <si>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</si>
  <si>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</si>
  <si>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</si>
  <si>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</si>
  <si>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</si>
  <si>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</si>
  <si>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</si>
  <si>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</si>
  <si>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</si>
  <si>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</si>
  <si>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</si>
  <si>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</si>
  <si>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</si>
  <si>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</si>
  <si>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</si>
  <si>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</si>
  <si>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</si>
  <si>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</si>
  <si>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</si>
  <si>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</si>
  <si>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</si>
  <si>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</si>
  <si>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</si>
  <si>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</si>
  <si>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</si>
  <si>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</si>
  <si>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</si>
  <si>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</si>
  <si>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</si>
  <si>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</si>
  <si>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</si>
  <si>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</si>
  <si>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</si>
  <si>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</si>
  <si>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</si>
  <si>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</si>
  <si>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</si>
  <si>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</si>
  <si>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</si>
  <si>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</si>
  <si>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</si>
  <si>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</si>
  <si>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</si>
  <si>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</si>
  <si>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</si>
  <si>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</si>
  <si>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</si>
  <si>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</si>
  <si>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</si>
  <si>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</si>
  <si>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</si>
  <si>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</si>
  <si>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</si>
  <si>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</si>
  <si>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</si>
  <si>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</si>
  <si>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</si>
  <si>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</si>
  <si>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</si>
  <si>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</si>
  <si>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</si>
  <si>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</si>
  <si>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</si>
  <si>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</si>
  <si>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</si>
  <si>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</si>
  <si>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</si>
  <si>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</si>
  <si>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</si>
  <si>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</si>
  <si>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</si>
  <si>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</si>
  <si>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</si>
  <si>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</si>
  <si>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</si>
  <si>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</si>
  <si>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</si>
  <si>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</si>
  <si>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</si>
  <si>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</si>
  <si>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</si>
  <si>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</si>
  <si>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</si>
  <si>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</si>
  <si>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</si>
  <si>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</si>
  <si>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</si>
  <si>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</si>
  <si>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</si>
  <si>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</si>
  <si>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</si>
  <si>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</si>
  <si>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</si>
  <si>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</si>
  <si>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</si>
  <si>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</si>
  <si>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</si>
  <si>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</si>
  <si>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</si>
  <si>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</si>
  <si>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</si>
  <si>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</si>
  <si>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</si>
  <si>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</si>
  <si>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</si>
  <si>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</si>
  <si>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</si>
  <si>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</si>
  <si>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</si>
  <si>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</si>
  <si>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</si>
  <si>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</si>
  <si>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</si>
  <si>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</si>
  <si>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</si>
  <si>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</si>
  <si>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</si>
  <si>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</si>
  <si>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</si>
  <si>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</si>
  <si>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</si>
  <si>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</si>
  <si>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</si>
  <si>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</si>
  <si>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</si>
  <si>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</si>
  <si>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</si>
  <si>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</si>
  <si>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</si>
  <si>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</si>
  <si>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</si>
  <si>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</si>
  <si>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</si>
  <si>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</si>
  <si>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</si>
  <si>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</si>
  <si>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</si>
  <si>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</si>
  <si>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</si>
  <si>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</si>
  <si>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</si>
  <si>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</si>
  <si>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</si>
  <si>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</si>
  <si>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</si>
  <si>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</si>
  <si>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</si>
  <si>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</si>
  <si>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</si>
  <si>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</si>
  <si>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</si>
  <si>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</si>
  <si>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</si>
  <si>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</si>
  <si>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</si>
  <si>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</si>
  <si>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</si>
  <si>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</si>
  <si>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</si>
  <si>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</si>
  <si>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</si>
  <si>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</si>
  <si>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</si>
  <si>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</si>
  <si>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</si>
  <si>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</si>
  <si>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</si>
  <si>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</si>
  <si>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</si>
  <si>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</si>
  <si>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</si>
  <si>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</si>
  <si>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</si>
  <si>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</si>
  <si>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</si>
  <si>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</si>
  <si>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</si>
  <si>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</si>
  <si>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</si>
  <si>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</si>
  <si>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</si>
  <si>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</si>
  <si>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</si>
  <si>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</si>
  <si>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</si>
  <si>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</si>
  <si>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</si>
  <si>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</si>
  <si>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</si>
  <si>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</si>
  <si>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</si>
  <si>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</si>
  <si>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</si>
  <si>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</si>
  <si>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</si>
  <si>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</si>
  <si>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</si>
  <si>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</si>
  <si>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</si>
  <si>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</si>
  <si>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</si>
  <si>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</si>
  <si>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</si>
  <si>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</si>
  <si>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</si>
  <si>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</si>
  <si>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</si>
  <si>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</si>
  <si>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</si>
  <si>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</si>
  <si>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</si>
  <si>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</si>
  <si>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</si>
  <si>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</si>
  <si>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</si>
  <si>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</si>
  <si>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</si>
  <si>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</si>
  <si>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</si>
  <si>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</si>
  <si>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</si>
  <si>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</si>
  <si>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</si>
  <si>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</si>
  <si>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</si>
  <si>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</si>
  <si>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</si>
  <si>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</si>
  <si>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</si>
  <si>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</si>
  <si>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</si>
  <si>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</si>
  <si>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</si>
  <si>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</si>
  <si>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</si>
  <si>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</si>
  <si>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</si>
  <si>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</si>
  <si>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</si>
  <si>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</si>
  <si>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</si>
  <si>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</si>
  <si>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</si>
  <si>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</si>
  <si>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</si>
  <si>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</si>
  <si>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</si>
  <si>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</si>
  <si>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</si>
  <si>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</si>
  <si>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</si>
  <si>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</si>
  <si>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</si>
  <si>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</si>
  <si>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</si>
  <si>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</si>
  <si>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</si>
  <si>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</si>
  <si>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</si>
  <si>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</si>
  <si>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</si>
  <si>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</si>
  <si>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</si>
  <si>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</si>
  <si>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</si>
  <si>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</si>
  <si>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</si>
  <si>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</si>
  <si>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</si>
  <si>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</si>
  <si>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</si>
  <si>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</si>
  <si>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</si>
  <si>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</si>
  <si>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</si>
  <si>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</si>
  <si>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</si>
  <si>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</si>
  <si>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</si>
  <si>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</si>
  <si>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</si>
  <si>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</si>
  <si>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</si>
  <si>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</si>
  <si>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</si>
  <si>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</si>
  <si>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</si>
  <si>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</si>
  <si>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</si>
  <si>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</si>
  <si>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</si>
  <si>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</si>
  <si>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</si>
  <si>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</si>
  <si>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</si>
  <si>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</si>
  <si>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</si>
  <si>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</si>
  <si>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</si>
  <si>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</si>
  <si>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</si>
  <si>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</si>
  <si>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</si>
  <si>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</si>
  <si>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</si>
  <si>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</si>
  <si>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</si>
  <si>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</si>
  <si>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</si>
  <si>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</si>
  <si>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</si>
  <si>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</si>
  <si>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</si>
  <si>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</si>
  <si>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</si>
  <si>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</si>
  <si>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</si>
  <si>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</si>
  <si>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</si>
  <si>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</si>
  <si>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</si>
  <si>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</si>
  <si>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</si>
  <si>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</si>
  <si>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</si>
  <si>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</si>
  <si>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</si>
  <si>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</si>
  <si>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</si>
  <si>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</si>
  <si>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</si>
  <si>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</si>
  <si>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</si>
  <si>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</si>
  <si>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</si>
  <si>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</si>
  <si>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</si>
  <si>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</si>
  <si>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</si>
  <si>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</si>
  <si>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</si>
  <si>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</si>
  <si>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</si>
  <si>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</si>
  <si>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</si>
  <si>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</si>
  <si>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</si>
  <si>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</si>
  <si>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</si>
  <si>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</si>
  <si>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</si>
  <si>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</si>
  <si>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</si>
  <si>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</si>
  <si>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</si>
  <si>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</si>
  <si>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</si>
  <si>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</si>
  <si>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</si>
  <si>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</si>
  <si>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</si>
  <si>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</si>
  <si>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</si>
  <si>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</si>
  <si>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</si>
  <si>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</si>
  <si>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</si>
  <si>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</si>
  <si>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</si>
  <si>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</si>
  <si>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</si>
  <si>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</si>
  <si>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</si>
  <si>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</si>
  <si>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</si>
  <si>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</si>
  <si>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</si>
  <si>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</si>
  <si>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</si>
  <si>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</si>
  <si>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</si>
  <si>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</si>
  <si>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</si>
  <si>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</si>
  <si>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</si>
  <si>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</si>
  <si>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</si>
  <si>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</si>
  <si>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</si>
  <si>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</si>
  <si>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</si>
  <si>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</si>
  <si>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</si>
  <si>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</si>
  <si>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</si>
  <si>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</si>
  <si>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</si>
  <si>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</si>
  <si>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</si>
  <si>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</si>
  <si>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</si>
  <si>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</si>
  <si>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</si>
  <si>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</si>
  <si>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</si>
  <si>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</si>
  <si>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</si>
  <si>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</si>
  <si>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</si>
  <si>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</si>
  <si>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</si>
  <si>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</si>
  <si>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</si>
  <si>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</si>
  <si>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</si>
  <si>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</si>
  <si>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</si>
  <si>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</si>
  <si>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</si>
  <si>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</si>
  <si>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</si>
  <si>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</si>
  <si>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</si>
  <si>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</si>
  <si>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</si>
  <si>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</si>
  <si>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</si>
  <si>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</si>
  <si>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</si>
  <si>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</si>
  <si>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</si>
  <si>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</si>
  <si>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</si>
  <si>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</si>
  <si>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</si>
  <si>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</si>
  <si>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</si>
  <si>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</si>
  <si>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</si>
  <si>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</si>
  <si>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</si>
  <si>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</si>
  <si>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</si>
  <si>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</si>
  <si>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</si>
  <si>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</si>
  <si>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</si>
  <si>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</si>
  <si>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</si>
  <si>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</si>
  <si>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</si>
  <si>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</si>
  <si>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</si>
  <si>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</si>
  <si>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</si>
  <si>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</si>
  <si>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</si>
  <si>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</si>
  <si>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</si>
  <si>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</si>
  <si>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</si>
  <si>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</si>
  <si>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</si>
  <si>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</si>
  <si>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</si>
  <si>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</si>
  <si>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</si>
  <si>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</si>
  <si>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</si>
  <si>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</si>
  <si>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</si>
  <si>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</si>
  <si>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</si>
  <si>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</si>
  <si>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</si>
  <si>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</si>
  <si>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</si>
  <si>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</si>
  <si>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</si>
  <si>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</si>
  <si>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</si>
  <si>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</si>
  <si>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</si>
  <si>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</si>
  <si>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</si>
  <si>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las Mujeres</t>
  </si>
  <si>
    <t>LINEA RECTA</t>
  </si>
  <si>
    <t>DE ACUERDO A LAS NECESIDADES DEL INSTITUTO</t>
  </si>
  <si>
    <t>"ENCARGADO DE CUENTA PÚBLICA
JOSÉ GERARDO PRIEGO ESPARZA"</t>
  </si>
  <si>
    <t>"DIRECTORA ADMINISTRATIVA
CLAUDIA ANGÉLICA DURAN HERNÁNDEZ"</t>
  </si>
  <si>
    <t>Cuenta Pública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</si>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</sst>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scheme val="minor"/>
    </font>
    <font>
      <b/>
      <sz val="10"/>
      <color indexed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5" fillId="0" borderId="13"/>
  </cellStyleXfs>
  <cellXfs count="133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right" vertical="top"/>
    </xf>
    <xf numFmtId="43" fontId="7" fillId="0" borderId="0" xfId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</cellXfs>
  <cellStyles count="3">
    <cellStyle name="Millares" xfId="1" builtinId="3"/>
    <cellStyle name="Normal" xfId="0" builtinId="0"/>
    <cellStyle name="Normal 2 2" xfId="2" xr:uid="{B2D46F11-2533-4553-B68C-FD8ED8CFE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2907030</xdr:colOff>
      <xdr:row>46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672126-1260-4ACE-9A1D-28E5AA6DDDAD}"/>
            </a:ext>
          </a:extLst>
        </xdr:cNvPr>
        <xdr:cNvCxnSpPr/>
      </xdr:nvCxnSpPr>
      <xdr:spPr>
        <a:xfrm>
          <a:off x="1019175" y="627697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2907030</xdr:colOff>
      <xdr:row>49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F4E623-06C9-4BCA-A30C-62B7C3AC884D}"/>
            </a:ext>
          </a:extLst>
        </xdr:cNvPr>
        <xdr:cNvCxnSpPr/>
      </xdr:nvCxnSpPr>
      <xdr:spPr>
        <a:xfrm>
          <a:off x="1019175" y="69913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1</xdr:col>
      <xdr:colOff>2907030</xdr:colOff>
      <xdr:row>219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74FEB9B-936F-4154-864D-C5C715BDF22E}"/>
            </a:ext>
          </a:extLst>
        </xdr:cNvPr>
        <xdr:cNvCxnSpPr/>
      </xdr:nvCxnSpPr>
      <xdr:spPr>
        <a:xfrm>
          <a:off x="685800" y="27593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216</xdr:row>
      <xdr:rowOff>0</xdr:rowOff>
    </xdr:from>
    <xdr:to>
      <xdr:col>1</xdr:col>
      <xdr:colOff>2907030</xdr:colOff>
      <xdr:row>216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26689E-CBDC-4106-A2BA-71DA4DF0F028}"/>
            </a:ext>
          </a:extLst>
        </xdr:cNvPr>
        <xdr:cNvCxnSpPr/>
      </xdr:nvCxnSpPr>
      <xdr:spPr>
        <a:xfrm>
          <a:off x="685800" y="269367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1</xdr:col>
      <xdr:colOff>2907030</xdr:colOff>
      <xdr:row>175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85CA2E6-C622-468F-B91D-5DCFF816E519}"/>
            </a:ext>
          </a:extLst>
        </xdr:cNvPr>
        <xdr:cNvCxnSpPr/>
      </xdr:nvCxnSpPr>
      <xdr:spPr>
        <a:xfrm>
          <a:off x="685800" y="219075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2907030</xdr:colOff>
      <xdr:row>178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15AF482-AE55-41EA-A41B-FBA0E592361E}"/>
            </a:ext>
          </a:extLst>
        </xdr:cNvPr>
        <xdr:cNvCxnSpPr/>
      </xdr:nvCxnSpPr>
      <xdr:spPr>
        <a:xfrm>
          <a:off x="685800" y="225647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2907030</xdr:colOff>
      <xdr:row>32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94EB8D6-215A-417B-A795-21F5E15B259B}"/>
            </a:ext>
          </a:extLst>
        </xdr:cNvPr>
        <xdr:cNvCxnSpPr/>
      </xdr:nvCxnSpPr>
      <xdr:spPr>
        <a:xfrm>
          <a:off x="685800" y="5495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2907030</xdr:colOff>
      <xdr:row>35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470081A-4599-4FC5-97B9-89DCE829D8FC}"/>
            </a:ext>
          </a:extLst>
        </xdr:cNvPr>
        <xdr:cNvCxnSpPr/>
      </xdr:nvCxnSpPr>
      <xdr:spPr>
        <a:xfrm>
          <a:off x="685800" y="61531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0</xdr:rowOff>
    </xdr:from>
    <xdr:to>
      <xdr:col>1</xdr:col>
      <xdr:colOff>2907030</xdr:colOff>
      <xdr:row>140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E026CF-A2A0-4691-A726-BFA3DA13D337}"/>
            </a:ext>
          </a:extLst>
        </xdr:cNvPr>
        <xdr:cNvCxnSpPr/>
      </xdr:nvCxnSpPr>
      <xdr:spPr>
        <a:xfrm>
          <a:off x="685800" y="182594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2907030</xdr:colOff>
      <xdr:row>143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93D25A7-5E2A-4F6F-ACF6-AF1C7C83E7A0}"/>
            </a:ext>
          </a:extLst>
        </xdr:cNvPr>
        <xdr:cNvCxnSpPr/>
      </xdr:nvCxnSpPr>
      <xdr:spPr>
        <a:xfrm>
          <a:off x="685800" y="189166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2907030</xdr:colOff>
      <xdr:row>25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AE4E18-89F1-447F-981B-00983CCA112D}"/>
            </a:ext>
          </a:extLst>
        </xdr:cNvPr>
        <xdr:cNvCxnSpPr/>
      </xdr:nvCxnSpPr>
      <xdr:spPr>
        <a:xfrm>
          <a:off x="276225" y="31718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2907030</xdr:colOff>
      <xdr:row>28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20226A-D96A-493E-8B74-5424757DDD7F}"/>
            </a:ext>
          </a:extLst>
        </xdr:cNvPr>
        <xdr:cNvCxnSpPr/>
      </xdr:nvCxnSpPr>
      <xdr:spPr>
        <a:xfrm>
          <a:off x="276225" y="38290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158115</xdr:rowOff>
    </xdr:from>
    <xdr:to>
      <xdr:col>1</xdr:col>
      <xdr:colOff>2910840</xdr:colOff>
      <xdr:row>43</xdr:row>
      <xdr:rowOff>179070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CF265C-A3D8-406B-A094-7BCAE10576F0}"/>
            </a:ext>
          </a:extLst>
        </xdr:cNvPr>
        <xdr:cNvCxnSpPr/>
      </xdr:nvCxnSpPr>
      <xdr:spPr>
        <a:xfrm>
          <a:off x="266700" y="5501640"/>
          <a:ext cx="291084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163830</xdr:rowOff>
    </xdr:from>
    <xdr:to>
      <xdr:col>1</xdr:col>
      <xdr:colOff>2910840</xdr:colOff>
      <xdr:row>46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9A3D1C-F11A-4D55-8F9D-943178B2AABA}"/>
            </a:ext>
          </a:extLst>
        </xdr:cNvPr>
        <xdr:cNvCxnSpPr/>
      </xdr:nvCxnSpPr>
      <xdr:spPr>
        <a:xfrm>
          <a:off x="266700" y="6164580"/>
          <a:ext cx="291084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1</xdr:col>
      <xdr:colOff>2905125</xdr:colOff>
      <xdr:row>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441C41-7BCA-1050-0B18-9577BC10E09B}"/>
            </a:ext>
          </a:extLst>
        </xdr:cNvPr>
        <xdr:cNvCxnSpPr/>
      </xdr:nvCxnSpPr>
      <xdr:spPr>
        <a:xfrm>
          <a:off x="885825" y="7905750"/>
          <a:ext cx="2905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169545</xdr:rowOff>
    </xdr:from>
    <xdr:to>
      <xdr:col>1</xdr:col>
      <xdr:colOff>2914650</xdr:colOff>
      <xdr:row>64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3916B4-2EAB-496D-9F70-5CC1D7730ABF}"/>
            </a:ext>
          </a:extLst>
        </xdr:cNvPr>
        <xdr:cNvCxnSpPr/>
      </xdr:nvCxnSpPr>
      <xdr:spPr>
        <a:xfrm>
          <a:off x="885825" y="8551545"/>
          <a:ext cx="291465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abSelected="1" workbookViewId="0">
      <selection sqref="A1:B1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12" t="s">
        <v>585</v>
      </c>
      <c r="B1" s="113"/>
      <c r="C1" s="74" t="s">
        <v>0</v>
      </c>
      <c r="D1" s="75">
        <v>2025</v>
      </c>
    </row>
    <row r="2" spans="1:4" ht="11.25" customHeight="1" x14ac:dyDescent="0.3">
      <c r="A2" s="114" t="s">
        <v>1</v>
      </c>
      <c r="B2" s="115"/>
      <c r="C2" s="76" t="s">
        <v>2</v>
      </c>
      <c r="D2" s="77" t="s">
        <v>3</v>
      </c>
    </row>
    <row r="3" spans="1:4" ht="11.25" customHeight="1" x14ac:dyDescent="0.3">
      <c r="A3" s="114" t="s">
        <v>591</v>
      </c>
      <c r="B3" s="115"/>
      <c r="C3" s="76" t="s">
        <v>4</v>
      </c>
      <c r="D3" s="78" t="s">
        <v>590</v>
      </c>
    </row>
    <row r="4" spans="1:4" ht="11.25" customHeight="1" x14ac:dyDescent="0.3">
      <c r="A4" s="118" t="s">
        <v>5</v>
      </c>
      <c r="B4" s="119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3" spans="1:2" ht="15" customHeight="1" x14ac:dyDescent="0.3">
      <c r="B33" s="12"/>
    </row>
    <row r="34" spans="1:2" ht="15" customHeight="1" x14ac:dyDescent="0.3">
      <c r="B34" s="12"/>
    </row>
    <row r="35" spans="1:2" ht="9.75" customHeight="1" x14ac:dyDescent="0.3">
      <c r="A35" s="11" t="s">
        <v>56</v>
      </c>
      <c r="B35" s="79" t="s">
        <v>57</v>
      </c>
    </row>
    <row r="36" spans="1:2" ht="9.75" customHeight="1" x14ac:dyDescent="0.3">
      <c r="A36" s="11" t="s">
        <v>58</v>
      </c>
      <c r="B36" s="79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79" t="s">
        <v>62</v>
      </c>
    </row>
    <row r="40" spans="1:2" ht="9.75" customHeight="1" x14ac:dyDescent="0.3">
      <c r="A40" s="8"/>
      <c r="B40" s="79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6" t="s">
        <v>66</v>
      </c>
      <c r="B45" s="117"/>
    </row>
    <row r="47" spans="1:2" ht="26.4" customHeight="1" x14ac:dyDescent="0.3">
      <c r="B47" s="24" t="s">
        <v>589</v>
      </c>
    </row>
    <row r="48" spans="1:2" ht="15" customHeight="1" x14ac:dyDescent="0.3">
      <c r="B48" s="24"/>
    </row>
    <row r="50" spans="2:2" ht="24" customHeight="1" x14ac:dyDescent="0.3">
      <c r="B50" s="24" t="s">
        <v>588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opLeftCell="A205" workbookViewId="0">
      <selection sqref="A1:E22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20" t="str">
        <f>ESF!A1</f>
        <v>Instituto Municipal de las Mujeres</v>
      </c>
      <c r="B1" s="115"/>
      <c r="C1" s="115"/>
      <c r="D1" s="80" t="s">
        <v>0</v>
      </c>
      <c r="E1" s="81">
        <f>'Notas a los Edos Financieros'!D1</f>
        <v>2025</v>
      </c>
    </row>
    <row r="2" spans="1:5" ht="11.25" customHeight="1" x14ac:dyDescent="0.3">
      <c r="A2" s="120" t="s">
        <v>67</v>
      </c>
      <c r="B2" s="115"/>
      <c r="C2" s="115"/>
      <c r="D2" s="80" t="s">
        <v>2</v>
      </c>
      <c r="E2" s="81" t="str">
        <f>'Notas a los Edos Financieros'!D2</f>
        <v>Trimestral</v>
      </c>
    </row>
    <row r="3" spans="1:5" ht="11.25" customHeight="1" x14ac:dyDescent="0.3">
      <c r="A3" s="120" t="str">
        <f>ESF!A3</f>
        <v>Del 01 de Enero al 30 de junio de 2025</v>
      </c>
      <c r="B3" s="115"/>
      <c r="C3" s="115"/>
      <c r="D3" s="80" t="s">
        <v>4</v>
      </c>
      <c r="E3" s="81" t="str">
        <f>'Notas a los Edos Financieros'!D3</f>
        <v>Cuenta Pública</v>
      </c>
    </row>
    <row r="4" spans="1:5" ht="11.25" customHeight="1" x14ac:dyDescent="0.3">
      <c r="A4" s="120" t="s">
        <v>5</v>
      </c>
      <c r="B4" s="115"/>
      <c r="C4" s="115"/>
      <c r="D4" s="82"/>
      <c r="E4" s="82"/>
    </row>
    <row r="5" spans="1:5" ht="9.75" customHeight="1" x14ac:dyDescent="0.3">
      <c r="A5" s="83" t="s">
        <v>68</v>
      </c>
      <c r="B5" s="84"/>
      <c r="C5" s="84"/>
      <c r="D5" s="85"/>
      <c r="E5" s="84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4" t="s">
        <v>69</v>
      </c>
      <c r="B7" s="84"/>
      <c r="C7" s="84"/>
      <c r="D7" s="85"/>
      <c r="E7" s="84"/>
    </row>
    <row r="8" spans="1:5" ht="9.75" customHeight="1" x14ac:dyDescent="0.3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3">
      <c r="A9" s="18">
        <v>4000</v>
      </c>
      <c r="B9" s="19" t="s">
        <v>11</v>
      </c>
      <c r="C9" s="20">
        <f>+C10+C57+C69</f>
        <v>39335044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>IFERROR(C28/$C$27,"")</f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>IFERROR(C29/$C$27,"")</f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2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2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2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2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2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2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>IFERROR(C37/$C$36,"")</f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>IFERROR(C38/$C$36,"")</f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3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3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3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3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3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3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3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3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3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4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4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4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4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4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4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4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4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4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f>+C58+C64</f>
        <v>39217533.210000001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5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5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5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5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5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5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f>+C65</f>
        <v>39217533.210000001</v>
      </c>
      <c r="D64" s="21">
        <f>IFERROR(C64/$C$64,"")</f>
        <v>1</v>
      </c>
      <c r="E64" s="16"/>
    </row>
    <row r="65" spans="1:5" ht="9.75" customHeight="1" x14ac:dyDescent="0.3">
      <c r="A65" s="22">
        <v>4221</v>
      </c>
      <c r="B65" s="1" t="s">
        <v>129</v>
      </c>
      <c r="C65" s="23">
        <v>39217533.210000001</v>
      </c>
      <c r="D65" s="21">
        <f>IFERROR(C65/$C$64,"")</f>
        <v>1</v>
      </c>
      <c r="E65" s="16"/>
    </row>
    <row r="66" spans="1:5" ht="9.75" customHeight="1" x14ac:dyDescent="0.3">
      <c r="A66" s="22">
        <v>4223</v>
      </c>
      <c r="B66" s="1" t="s">
        <v>130</v>
      </c>
      <c r="C66" s="23">
        <v>0</v>
      </c>
      <c r="D66" s="21">
        <f>IFERROR(C66/$C$64,"")</f>
        <v>0</v>
      </c>
      <c r="E66" s="16"/>
    </row>
    <row r="67" spans="1:5" ht="9.75" customHeight="1" x14ac:dyDescent="0.3">
      <c r="A67" s="22">
        <v>4225</v>
      </c>
      <c r="B67" s="1" t="s">
        <v>131</v>
      </c>
      <c r="C67" s="23">
        <v>0</v>
      </c>
      <c r="D67" s="21">
        <f>IFERROR(C67/$C$64,"")</f>
        <v>0</v>
      </c>
      <c r="E67" s="16"/>
    </row>
    <row r="68" spans="1:5" ht="9.75" customHeight="1" x14ac:dyDescent="0.3">
      <c r="A68" s="22">
        <v>4227</v>
      </c>
      <c r="B68" s="1" t="s">
        <v>132</v>
      </c>
      <c r="C68" s="23">
        <v>0</v>
      </c>
      <c r="D68" s="21">
        <f>IFERROR(C68/$C$64,"")</f>
        <v>0</v>
      </c>
      <c r="E68" s="16"/>
    </row>
    <row r="69" spans="1:5" ht="9.75" customHeight="1" x14ac:dyDescent="0.3">
      <c r="A69" s="26">
        <v>4300</v>
      </c>
      <c r="B69" s="19" t="s">
        <v>133</v>
      </c>
      <c r="C69" s="20">
        <f>+C70+C73+C79+C81+C83</f>
        <v>117510.79</v>
      </c>
      <c r="D69" s="21"/>
      <c r="E69" s="1"/>
    </row>
    <row r="70" spans="1:5" ht="9.75" customHeight="1" x14ac:dyDescent="0.3">
      <c r="A70" s="26">
        <v>4310</v>
      </c>
      <c r="B70" s="19" t="s">
        <v>134</v>
      </c>
      <c r="C70" s="20">
        <f>+C71+C72</f>
        <v>117510.79</v>
      </c>
      <c r="D70" s="21">
        <f>IFERROR(C70/$C$70,"")</f>
        <v>1</v>
      </c>
      <c r="E70" s="1"/>
    </row>
    <row r="71" spans="1:5" ht="9.75" customHeight="1" x14ac:dyDescent="0.3">
      <c r="A71" s="27">
        <v>4311</v>
      </c>
      <c r="B71" s="1" t="s">
        <v>135</v>
      </c>
      <c r="C71" s="23">
        <v>117510.79</v>
      </c>
      <c r="D71" s="21">
        <f>IFERROR(C71/$C$70,"")</f>
        <v>1</v>
      </c>
      <c r="E71" s="1"/>
    </row>
    <row r="72" spans="1:5" ht="9.75" customHeight="1" x14ac:dyDescent="0.3">
      <c r="A72" s="27">
        <v>4319</v>
      </c>
      <c r="B72" s="1" t="s">
        <v>136</v>
      </c>
      <c r="C72" s="23">
        <v>0</v>
      </c>
      <c r="D72" s="21">
        <f>IFERROR(C72/$C$70,"")</f>
        <v>0</v>
      </c>
      <c r="E72" s="1"/>
    </row>
    <row r="73" spans="1:5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6">IFERROR(C73/$C$73,"")</f>
        <v/>
      </c>
      <c r="E73" s="1"/>
    </row>
    <row r="74" spans="1:5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6"/>
        <v/>
      </c>
      <c r="E74" s="1"/>
    </row>
    <row r="75" spans="1:5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6"/>
        <v/>
      </c>
      <c r="E75" s="1"/>
    </row>
    <row r="76" spans="1:5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6"/>
        <v/>
      </c>
      <c r="E76" s="1"/>
    </row>
    <row r="77" spans="1:5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6"/>
        <v/>
      </c>
      <c r="E77" s="1"/>
    </row>
    <row r="78" spans="1:5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6"/>
        <v/>
      </c>
      <c r="E78" s="1"/>
    </row>
    <row r="79" spans="1:5" ht="9.75" customHeight="1" x14ac:dyDescent="0.3">
      <c r="A79" s="26">
        <v>4330</v>
      </c>
      <c r="B79" s="19" t="s">
        <v>143</v>
      </c>
      <c r="C79" s="20">
        <v>0</v>
      </c>
      <c r="D79" s="21" t="str">
        <f>IFERROR(C79/$C$79,"")</f>
        <v/>
      </c>
      <c r="E79" s="1"/>
    </row>
    <row r="80" spans="1:5" ht="9.75" customHeight="1" x14ac:dyDescent="0.3">
      <c r="A80" s="27">
        <v>4331</v>
      </c>
      <c r="B80" s="1" t="s">
        <v>143</v>
      </c>
      <c r="C80" s="23">
        <v>0</v>
      </c>
      <c r="D80" s="21" t="str">
        <f>IFERROR(C80/$C$79,"")</f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>IFERROR(C82/$C$81,"")</f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v>0</v>
      </c>
      <c r="D83" s="21" t="str">
        <f t="shared" ref="D83:D90" si="7">IFERROR(C83/$C$83,"")</f>
        <v/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 t="str">
        <f t="shared" si="7"/>
        <v/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 t="str">
        <f t="shared" si="7"/>
        <v/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 t="str">
        <f t="shared" si="7"/>
        <v/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 t="str">
        <f t="shared" si="7"/>
        <v/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 t="str">
        <f t="shared" si="7"/>
        <v/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 t="str">
        <f t="shared" si="7"/>
        <v/>
      </c>
      <c r="E89" s="1"/>
    </row>
    <row r="90" spans="1:5" ht="9.75" customHeight="1" x14ac:dyDescent="0.3">
      <c r="A90" s="27">
        <v>4399</v>
      </c>
      <c r="B90" s="1" t="s">
        <v>145</v>
      </c>
      <c r="C90" s="23">
        <v>23438.01</v>
      </c>
      <c r="D90" s="21" t="str">
        <f t="shared" si="7"/>
        <v/>
      </c>
      <c r="E90" s="1"/>
    </row>
    <row r="91" spans="1:5" ht="9.75" customHeight="1" x14ac:dyDescent="0.3">
      <c r="A91" s="16"/>
      <c r="B91" s="16"/>
      <c r="C91" s="16"/>
      <c r="D91" s="17"/>
      <c r="E91" s="16"/>
    </row>
    <row r="92" spans="1:5" ht="9.75" customHeight="1" x14ac:dyDescent="0.3">
      <c r="A92" s="84" t="s">
        <v>152</v>
      </c>
      <c r="B92" s="84"/>
      <c r="C92" s="84"/>
      <c r="D92" s="85"/>
      <c r="E92" s="84"/>
    </row>
    <row r="93" spans="1:5" ht="9.75" customHeight="1" x14ac:dyDescent="0.3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3">
      <c r="A94" s="26">
        <v>5000</v>
      </c>
      <c r="B94" s="19" t="s">
        <v>13</v>
      </c>
      <c r="C94" s="20">
        <f>+C95+C123+C156+C166+C181+C210</f>
        <v>22232089.16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f>+C113+C103+C96</f>
        <v>20217929.789999999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f>+SUM(C97:C102)</f>
        <v>16363914.529999999</v>
      </c>
      <c r="D96" s="21">
        <f t="shared" ref="D96:D102" si="8">IFERROR(C96/$C$96,"")</f>
        <v>1</v>
      </c>
      <c r="E96" s="1"/>
    </row>
    <row r="97" spans="1:5" ht="9.75" customHeight="1" x14ac:dyDescent="0.3">
      <c r="A97" s="27">
        <v>5111</v>
      </c>
      <c r="B97" s="1" t="s">
        <v>155</v>
      </c>
      <c r="C97" s="23">
        <v>10095861.060000001</v>
      </c>
      <c r="D97" s="21">
        <f t="shared" si="8"/>
        <v>0.6169587992830956</v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>
        <f t="shared" si="8"/>
        <v>0</v>
      </c>
      <c r="E98" s="1"/>
    </row>
    <row r="99" spans="1:5" ht="9.75" customHeight="1" x14ac:dyDescent="0.3">
      <c r="A99" s="27">
        <v>5113</v>
      </c>
      <c r="B99" s="1" t="s">
        <v>157</v>
      </c>
      <c r="C99" s="23">
        <v>717595.2699999999</v>
      </c>
      <c r="D99" s="21">
        <f t="shared" si="8"/>
        <v>4.3852298830113719E-2</v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v>2609360.59</v>
      </c>
      <c r="D100" s="21">
        <f t="shared" si="8"/>
        <v>0.15945821430540066</v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v>2941097.61</v>
      </c>
      <c r="D101" s="21">
        <f t="shared" si="8"/>
        <v>0.1797306875813901</v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>
        <f t="shared" si="8"/>
        <v>0</v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f>+SUM(C104:C112)</f>
        <v>406425.56</v>
      </c>
      <c r="D103" s="21">
        <f t="shared" ref="D103:D112" si="9">IFERROR(C103/$C$103,"")</f>
        <v>1</v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v>155466.32</v>
      </c>
      <c r="D104" s="21">
        <f t="shared" si="9"/>
        <v>0.38252102057754439</v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11878.330000000002</v>
      </c>
      <c r="D105" s="21">
        <f t="shared" si="9"/>
        <v>2.9226336060163151E-2</v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4280</v>
      </c>
      <c r="D106" s="21">
        <f t="shared" si="9"/>
        <v>1.0530833739885849E-2</v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55044.98</v>
      </c>
      <c r="D107" s="21">
        <f t="shared" si="9"/>
        <v>0.1354368066811546</v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285</v>
      </c>
      <c r="D108" s="21">
        <f t="shared" si="9"/>
        <v>7.0123542426809963E-4</v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85118.63</v>
      </c>
      <c r="D109" s="21">
        <f t="shared" si="9"/>
        <v>0.20943227586375229</v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62847.560000000005</v>
      </c>
      <c r="D110" s="21">
        <f t="shared" si="9"/>
        <v>0.15463486105549071</v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0</v>
      </c>
      <c r="D111" s="21">
        <f t="shared" si="9"/>
        <v>0</v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31504.739999999998</v>
      </c>
      <c r="D112" s="21">
        <f t="shared" si="9"/>
        <v>7.7516630597740943E-2</v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f>+SUM(C114:C122)</f>
        <v>3447589.6999999997</v>
      </c>
      <c r="D113" s="21">
        <f t="shared" ref="D113:D122" si="10">IFERROR(C113/$C$113,"")</f>
        <v>1</v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155649.39000000001</v>
      </c>
      <c r="D114" s="21">
        <f t="shared" si="10"/>
        <v>4.5147306827143623E-2</v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171813.52999999997</v>
      </c>
      <c r="D115" s="21">
        <f t="shared" si="10"/>
        <v>4.9835840384370562E-2</v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1639290.74</v>
      </c>
      <c r="D116" s="21">
        <f t="shared" si="10"/>
        <v>0.47548893071585641</v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150982.27000000002</v>
      </c>
      <c r="D117" s="21">
        <f t="shared" si="10"/>
        <v>4.3793572651641244E-2</v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454517.28</v>
      </c>
      <c r="D118" s="21">
        <f t="shared" si="10"/>
        <v>0.1318362448988637</v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184799.01</v>
      </c>
      <c r="D119" s="21">
        <f t="shared" si="10"/>
        <v>5.3602379076605325E-2</v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10751.96</v>
      </c>
      <c r="D120" s="21">
        <f t="shared" si="10"/>
        <v>3.1186889785637774E-3</v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69114.209999999992</v>
      </c>
      <c r="D121" s="21">
        <f t="shared" si="10"/>
        <v>2.004711001428041E-2</v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610671.31000000006</v>
      </c>
      <c r="D122" s="21">
        <f t="shared" si="10"/>
        <v>0.17712992645267506</v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f>+C153+C147+C145+C142+C138+C133+C130+C127+C124</f>
        <v>974451.51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>IFERROR(C125/$C$124,"")</f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>IFERROR(C126/$C$124,"")</f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>IFERROR(C128/$C$127,"")</f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>IFERROR(C129/$C$127,"")</f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>IFERROR(C131/$C$130,"")</f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>IFERROR(C132/$C$130,"")</f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f>+SUM(C134:C137)</f>
        <v>974451.51</v>
      </c>
      <c r="D133" s="21">
        <f>IFERROR(C133/$C$133,"")</f>
        <v>1</v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974451.51</v>
      </c>
      <c r="D134" s="21">
        <f>IFERROR(C134/$C$133,"")</f>
        <v>1</v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>
        <f>IFERROR(C135/$C$133,"")</f>
        <v>0</v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>
        <f>IFERROR(C136/$C$133,"")</f>
        <v>0</v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>
        <f>IFERROR(C137/$C$133,"")</f>
        <v>0</v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>IFERROR(C139/$C$138,"")</f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>IFERROR(C140/$C$138,"")</f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>IFERROR(C141/$C$138,"")</f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>IFERROR(C143/$C$142,"")</f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>IFERROR(C144/$C$142,"")</f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>IFERROR(C146/$C$145,"")</f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11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11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11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11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11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11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>IFERROR(C154/$C$153,"")</f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>IFERROR(C155/$C$153,"")</f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>IFERROR(C158/$C$157,"")</f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>IFERROR(C159/$C$157,"")</f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>IFERROR(C161/$C$160,"")</f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>IFERROR(C162/$C$160,"")</f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>IFERROR(C164/$C$163,"")</f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>IFERROR(C165/$C$163,"")</f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>IFERROR(C168/$C$167,"")</f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>IFERROR(C169/$C$167,"")</f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>IFERROR(C171/$C$170,"")</f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>IFERROR(C172/$C$170,"")</f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>IFERROR(C174/$C$173,"")</f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>IFERROR(C175/$C$173,"")</f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>IFERROR(C177/$C$176,"")</f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>IFERROR(C179/$C$178,"")</f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>IFERROR(C180/$C$178,"")</f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f>+C182</f>
        <v>1039707.86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f>+SUM(C183:C190)</f>
        <v>1039707.86</v>
      </c>
      <c r="D182" s="21">
        <f t="shared" ref="D182:D190" si="12">IFERROR(C182/$C$182,"")</f>
        <v>1</v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>
        <f t="shared" si="12"/>
        <v>0</v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>
        <f t="shared" si="12"/>
        <v>0</v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333317.52</v>
      </c>
      <c r="D185" s="21">
        <f t="shared" si="12"/>
        <v>0.32058766969406199</v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>
        <f t="shared" si="12"/>
        <v>0</v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643010.36</v>
      </c>
      <c r="D187" s="21">
        <f t="shared" si="12"/>
        <v>0.61845291811105474</v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>
        <f t="shared" si="12"/>
        <v>0</v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63379.98</v>
      </c>
      <c r="D189" s="21">
        <f t="shared" si="12"/>
        <v>6.0959412194883288E-2</v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>
        <f t="shared" si="12"/>
        <v>0</v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>IFERROR(C192/$C$191,"")</f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>IFERROR(C193/$C$191,"")</f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13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13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13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13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13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13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</v>
      </c>
      <c r="D200" s="21" t="str">
        <f t="shared" ref="D200:D209" si="14">IFERROR(C200/$C$200,"")</f>
        <v/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 t="str">
        <f t="shared" si="14"/>
        <v/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 t="str">
        <f t="shared" si="14"/>
        <v/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 t="str">
        <f t="shared" si="14"/>
        <v/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 t="str">
        <f t="shared" si="14"/>
        <v/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 t="str">
        <f t="shared" si="14"/>
        <v/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 t="str">
        <f t="shared" si="14"/>
        <v/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 t="str">
        <f t="shared" si="14"/>
        <v/>
      </c>
      <c r="E207" s="1"/>
    </row>
    <row r="208" spans="1:5" ht="9.75" customHeight="1" x14ac:dyDescent="0.3">
      <c r="A208" s="27">
        <v>5598</v>
      </c>
      <c r="B208" s="1" t="s">
        <v>259</v>
      </c>
      <c r="C208" s="23">
        <v>0</v>
      </c>
      <c r="D208" s="21" t="str">
        <f t="shared" si="14"/>
        <v/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</v>
      </c>
      <c r="D209" s="21" t="str">
        <f t="shared" si="14"/>
        <v/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>IFERROR(C212/$C$211,"")</f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  <row r="216" spans="1:5" ht="15" customHeight="1" x14ac:dyDescent="0.3">
      <c r="C216" s="103"/>
    </row>
    <row r="217" spans="1:5" ht="21.6" x14ac:dyDescent="0.3">
      <c r="B217" s="24" t="str">
        <f>+'Notas a los Edos Financieros'!B47</f>
        <v>"DIRECTORA ADMINISTRATIVA
CLAUDIA ANGÉLICA DURAN HERNÁNDEZ"</v>
      </c>
    </row>
    <row r="218" spans="1:5" ht="15" customHeight="1" x14ac:dyDescent="0.3">
      <c r="B218" s="24"/>
    </row>
    <row r="220" spans="1:5" ht="21.6" x14ac:dyDescent="0.3">
      <c r="B220" s="24" t="s">
        <v>588</v>
      </c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9"/>
  <sheetViews>
    <sheetView topLeftCell="A156" workbookViewId="0">
      <selection sqref="A1:J18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21" t="str">
        <f>'Notas a los Edos Financieros'!A1</f>
        <v>Instituto Municipal de las Mujeres</v>
      </c>
      <c r="B1" s="115"/>
      <c r="C1" s="115"/>
      <c r="D1" s="115"/>
      <c r="E1" s="115"/>
      <c r="F1" s="115"/>
      <c r="G1" s="89" t="s">
        <v>0</v>
      </c>
      <c r="H1" s="81">
        <f>'Notas a los Edos Financieros'!D1</f>
        <v>2025</v>
      </c>
    </row>
    <row r="2" spans="1:8" ht="11.25" customHeight="1" x14ac:dyDescent="0.3">
      <c r="A2" s="121" t="s">
        <v>264</v>
      </c>
      <c r="B2" s="115"/>
      <c r="C2" s="115"/>
      <c r="D2" s="115"/>
      <c r="E2" s="115"/>
      <c r="F2" s="115"/>
      <c r="G2" s="89" t="s">
        <v>2</v>
      </c>
      <c r="H2" s="81" t="str">
        <f>'Notas a los Edos Financieros'!D2</f>
        <v>Trimestral</v>
      </c>
    </row>
    <row r="3" spans="1:8" ht="11.25" customHeight="1" x14ac:dyDescent="0.3">
      <c r="A3" s="121" t="str">
        <f>'Notas a los Edos Financieros'!A3</f>
        <v>Del 01 de Enero al 30 de junio de 2025</v>
      </c>
      <c r="B3" s="115"/>
      <c r="C3" s="115"/>
      <c r="D3" s="115"/>
      <c r="E3" s="115"/>
      <c r="F3" s="115"/>
      <c r="G3" s="89" t="s">
        <v>4</v>
      </c>
      <c r="H3" s="81" t="str">
        <f>'Notas a los Edos Financieros'!D3</f>
        <v>Cuenta Pública</v>
      </c>
    </row>
    <row r="4" spans="1:8" ht="11.25" customHeight="1" x14ac:dyDescent="0.3">
      <c r="A4" s="120" t="s">
        <v>5</v>
      </c>
      <c r="B4" s="115"/>
      <c r="C4" s="115"/>
      <c r="D4" s="115"/>
      <c r="E4" s="115"/>
      <c r="F4" s="115"/>
      <c r="G4" s="89"/>
      <c r="H4" s="81"/>
    </row>
    <row r="5" spans="1:8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3">
      <c r="A14" s="86" t="s">
        <v>70</v>
      </c>
      <c r="B14" s="86" t="s">
        <v>71</v>
      </c>
      <c r="C14" s="86" t="s">
        <v>72</v>
      </c>
      <c r="D14" s="86">
        <v>2024</v>
      </c>
      <c r="E14" s="86">
        <v>2023</v>
      </c>
      <c r="F14" s="86">
        <v>2022</v>
      </c>
      <c r="G14" s="86">
        <v>2021</v>
      </c>
      <c r="H14" s="86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6861214.0599999996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0.4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31679.5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13400</v>
      </c>
      <c r="D24" s="29">
        <f>+C24</f>
        <v>13400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3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6"/>
      <c r="B38" s="16"/>
      <c r="C38" s="16"/>
      <c r="D38" s="16"/>
      <c r="E38" s="16"/>
      <c r="F38" s="16"/>
    </row>
    <row r="39" spans="1:6" ht="9.75" customHeight="1" x14ac:dyDescent="0.3">
      <c r="A39" s="84" t="s">
        <v>299</v>
      </c>
      <c r="B39" s="84"/>
      <c r="C39" s="84"/>
      <c r="D39" s="84"/>
      <c r="E39" s="84"/>
      <c r="F39" s="84"/>
    </row>
    <row r="40" spans="1:6" ht="9.75" customHeight="1" x14ac:dyDescent="0.3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6"/>
      <c r="B43" s="16"/>
      <c r="C43" s="16"/>
      <c r="D43" s="16"/>
      <c r="E43" s="16"/>
      <c r="F43" s="16"/>
    </row>
    <row r="44" spans="1:6" ht="9.75" customHeight="1" x14ac:dyDescent="0.3">
      <c r="A44" s="84" t="s">
        <v>303</v>
      </c>
      <c r="B44" s="84"/>
      <c r="C44" s="84"/>
      <c r="D44" s="84"/>
      <c r="E44" s="84"/>
      <c r="F44" s="84"/>
    </row>
    <row r="45" spans="1:6" ht="9.75" customHeight="1" x14ac:dyDescent="0.3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6"/>
      <c r="B47" s="16"/>
      <c r="C47" s="16"/>
      <c r="D47" s="16"/>
      <c r="E47" s="16"/>
      <c r="F47" s="16"/>
    </row>
    <row r="48" spans="1:6" ht="9.75" customHeight="1" x14ac:dyDescent="0.3">
      <c r="A48" s="84" t="s">
        <v>305</v>
      </c>
      <c r="B48" s="84"/>
      <c r="C48" s="84"/>
      <c r="D48" s="84"/>
      <c r="E48" s="84"/>
      <c r="F48" s="84"/>
    </row>
    <row r="49" spans="1:11" ht="9.75" customHeight="1" x14ac:dyDescent="0.3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1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1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1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1" ht="9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1" ht="9.75" customHeight="1" x14ac:dyDescent="0.3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1" ht="9.75" customHeight="1" x14ac:dyDescent="0.3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1" ht="9.75" customHeight="1" x14ac:dyDescent="0.3">
      <c r="A56" s="28">
        <v>1230</v>
      </c>
      <c r="B56" s="16" t="s">
        <v>317</v>
      </c>
      <c r="C56" s="29">
        <f>+SUM(C57:C63)</f>
        <v>24764626.140000001</v>
      </c>
      <c r="D56" s="29">
        <f>+SUM(D57:D63)</f>
        <v>333317.51999999996</v>
      </c>
      <c r="E56" s="29">
        <f>+SUM(E57:E63)</f>
        <v>6667779.4621499991</v>
      </c>
      <c r="F56" s="16"/>
      <c r="G56" s="16"/>
      <c r="H56" s="16"/>
      <c r="I56" s="16"/>
      <c r="J56" s="16"/>
    </row>
    <row r="57" spans="1:11" ht="9.75" customHeight="1" x14ac:dyDescent="0.3">
      <c r="A57" s="28">
        <v>1231</v>
      </c>
      <c r="B57" s="16" t="s">
        <v>318</v>
      </c>
      <c r="C57" s="29">
        <v>4563565</v>
      </c>
      <c r="D57" s="90"/>
      <c r="E57" s="90"/>
      <c r="F57" s="16"/>
      <c r="G57" s="16"/>
      <c r="H57" s="16"/>
      <c r="I57" s="16"/>
      <c r="J57" s="16"/>
    </row>
    <row r="58" spans="1:11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1" ht="9.75" customHeight="1" x14ac:dyDescent="0.3">
      <c r="A59" s="28">
        <v>1233</v>
      </c>
      <c r="B59" s="16" t="s">
        <v>320</v>
      </c>
      <c r="C59" s="29">
        <v>20201061.140000001</v>
      </c>
      <c r="D59" s="29">
        <v>333317.51999999996</v>
      </c>
      <c r="E59" s="29">
        <v>6667779.4621499991</v>
      </c>
      <c r="F59" s="16" t="s">
        <v>586</v>
      </c>
      <c r="G59" s="104">
        <v>3.3000000000000002E-2</v>
      </c>
      <c r="H59" s="16" t="s">
        <v>587</v>
      </c>
      <c r="I59" s="16"/>
      <c r="J59" s="16"/>
      <c r="K59" s="103"/>
    </row>
    <row r="60" spans="1:11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1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1" ht="9.75" customHeight="1" x14ac:dyDescent="0.3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1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1" ht="9.75" customHeight="1" x14ac:dyDescent="0.3">
      <c r="A64" s="28">
        <v>1240</v>
      </c>
      <c r="B64" s="16" t="s">
        <v>325</v>
      </c>
      <c r="C64" s="29">
        <f>+SUM(C65:C72)</f>
        <v>10705374.119999999</v>
      </c>
      <c r="D64" s="29">
        <f>+SUM(D65:D72)</f>
        <v>643010.36033333326</v>
      </c>
      <c r="E64" s="29">
        <f>+SUM(E65:E72)</f>
        <v>5762599.5099999988</v>
      </c>
      <c r="F64" s="16"/>
      <c r="G64" s="105"/>
      <c r="H64" s="16"/>
      <c r="I64" s="16"/>
      <c r="J64" s="110"/>
      <c r="K64" s="103"/>
    </row>
    <row r="65" spans="1:11" ht="9.75" customHeight="1" x14ac:dyDescent="0.3">
      <c r="A65" s="28">
        <v>1241</v>
      </c>
      <c r="B65" s="16" t="s">
        <v>326</v>
      </c>
      <c r="C65" s="29">
        <v>5480748.8600000003</v>
      </c>
      <c r="D65" s="29">
        <v>217982.60033333336</v>
      </c>
      <c r="E65" s="29">
        <v>3011435.13</v>
      </c>
      <c r="F65" s="16" t="s">
        <v>586</v>
      </c>
      <c r="G65" s="105">
        <v>0.1</v>
      </c>
      <c r="H65" s="16" t="s">
        <v>587</v>
      </c>
      <c r="I65" s="16"/>
      <c r="J65" s="16"/>
    </row>
    <row r="66" spans="1:11" ht="9.75" customHeight="1" x14ac:dyDescent="0.3">
      <c r="A66" s="28">
        <v>1242</v>
      </c>
      <c r="B66" s="16" t="s">
        <v>327</v>
      </c>
      <c r="C66" s="29">
        <v>891852.97</v>
      </c>
      <c r="D66" s="29">
        <v>7031.8799999999983</v>
      </c>
      <c r="E66" s="29">
        <v>779382.62999999989</v>
      </c>
      <c r="F66" s="16" t="s">
        <v>586</v>
      </c>
      <c r="G66" s="105">
        <v>0.1</v>
      </c>
      <c r="H66" s="16" t="s">
        <v>587</v>
      </c>
      <c r="I66" s="16"/>
      <c r="J66" s="16"/>
    </row>
    <row r="67" spans="1:11" ht="9.75" customHeight="1" x14ac:dyDescent="0.3">
      <c r="A67" s="28">
        <v>1243</v>
      </c>
      <c r="B67" s="16" t="s">
        <v>328</v>
      </c>
      <c r="C67" s="29">
        <v>0</v>
      </c>
      <c r="D67" s="29"/>
      <c r="E67" s="29">
        <v>0</v>
      </c>
      <c r="F67" s="16"/>
      <c r="G67" s="16"/>
      <c r="H67" s="16"/>
      <c r="I67" s="16"/>
      <c r="J67" s="16"/>
    </row>
    <row r="68" spans="1:11" ht="9.75" customHeight="1" x14ac:dyDescent="0.3">
      <c r="A68" s="28">
        <v>1244</v>
      </c>
      <c r="B68" s="16" t="s">
        <v>329</v>
      </c>
      <c r="C68" s="29">
        <v>3458753</v>
      </c>
      <c r="D68" s="29">
        <v>374294.87999999995</v>
      </c>
      <c r="E68" s="29">
        <v>1812176.44</v>
      </c>
      <c r="F68" s="16" t="s">
        <v>586</v>
      </c>
      <c r="G68" s="105">
        <v>0.25</v>
      </c>
      <c r="H68" s="16" t="s">
        <v>587</v>
      </c>
      <c r="I68" s="16"/>
      <c r="J68" s="16"/>
    </row>
    <row r="69" spans="1:11" ht="9.75" customHeight="1" x14ac:dyDescent="0.3">
      <c r="A69" s="28">
        <v>1245</v>
      </c>
      <c r="B69" s="16" t="s">
        <v>330</v>
      </c>
      <c r="C69" s="29">
        <v>107114.84</v>
      </c>
      <c r="D69" s="29">
        <v>5355.9</v>
      </c>
      <c r="E69" s="29">
        <v>24921.72</v>
      </c>
      <c r="F69" s="16" t="s">
        <v>586</v>
      </c>
      <c r="G69" s="105">
        <v>0.1</v>
      </c>
      <c r="H69" s="16" t="s">
        <v>587</v>
      </c>
      <c r="I69" s="16"/>
      <c r="J69" s="16"/>
    </row>
    <row r="70" spans="1:11" ht="9.75" customHeight="1" x14ac:dyDescent="0.3">
      <c r="A70" s="28">
        <v>1246</v>
      </c>
      <c r="B70" s="16" t="s">
        <v>331</v>
      </c>
      <c r="C70" s="29">
        <v>766904.45</v>
      </c>
      <c r="D70" s="29">
        <v>38345.099999999991</v>
      </c>
      <c r="E70" s="29">
        <v>134683.59</v>
      </c>
      <c r="F70" s="16" t="s">
        <v>586</v>
      </c>
      <c r="G70" s="105">
        <v>0.1</v>
      </c>
      <c r="H70" s="16" t="s">
        <v>587</v>
      </c>
      <c r="I70" s="16"/>
      <c r="J70" s="16"/>
    </row>
    <row r="71" spans="1:11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1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1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1" ht="9.75" customHeight="1" x14ac:dyDescent="0.3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1" ht="9.75" customHeight="1" x14ac:dyDescent="0.3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1" ht="9.75" customHeight="1" x14ac:dyDescent="0.3">
      <c r="A76" s="28">
        <v>1250</v>
      </c>
      <c r="B76" s="16" t="s">
        <v>339</v>
      </c>
      <c r="C76" s="29">
        <f>+SUM(C77:C88)</f>
        <v>432420.96</v>
      </c>
      <c r="D76" s="29">
        <f>+SUM(D77:D88)</f>
        <v>63379.979999999996</v>
      </c>
      <c r="E76" s="29">
        <f>+SUM(E77:E88)</f>
        <v>285045.30000000005</v>
      </c>
      <c r="F76" s="16"/>
      <c r="G76" s="16"/>
      <c r="H76" s="16"/>
      <c r="I76" s="16"/>
      <c r="J76" s="16"/>
    </row>
    <row r="77" spans="1:11" ht="9.75" customHeight="1" x14ac:dyDescent="0.3">
      <c r="A77" s="28">
        <v>1251</v>
      </c>
      <c r="B77" s="16" t="s">
        <v>340</v>
      </c>
      <c r="C77" s="29">
        <v>432420.96</v>
      </c>
      <c r="D77" s="29">
        <v>63379.979999999996</v>
      </c>
      <c r="E77" s="29">
        <v>285045.30000000005</v>
      </c>
      <c r="F77" s="16" t="s">
        <v>586</v>
      </c>
      <c r="G77" s="105">
        <v>0.33</v>
      </c>
      <c r="H77" s="16" t="s">
        <v>587</v>
      </c>
      <c r="I77" s="16"/>
      <c r="J77" s="16"/>
      <c r="K77" s="103"/>
    </row>
    <row r="78" spans="1:11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1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1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3">
      <c r="A89" s="16"/>
      <c r="B89" s="16"/>
      <c r="C89" s="16"/>
      <c r="D89" s="16"/>
      <c r="E89" s="16"/>
      <c r="F89" s="16"/>
      <c r="G89" s="16"/>
    </row>
    <row r="90" spans="1:7" ht="9.75" customHeight="1" x14ac:dyDescent="0.3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3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3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3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3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677734.93</v>
      </c>
      <c r="D111" s="29">
        <f>+C111</f>
        <v>677734.93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343049.68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1343812.68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3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3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4" t="s">
        <v>399</v>
      </c>
      <c r="B142" s="84"/>
      <c r="C142" s="84"/>
      <c r="D142" s="84"/>
      <c r="E142" s="84"/>
    </row>
    <row r="143" spans="1:5" ht="9.75" customHeight="1" x14ac:dyDescent="0.3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28"/>
      <c r="B152" s="16"/>
      <c r="C152" s="29"/>
      <c r="D152" s="16"/>
      <c r="E152" s="16"/>
    </row>
    <row r="153" spans="1:5" ht="9.75" customHeight="1" x14ac:dyDescent="0.3">
      <c r="A153" s="84" t="s">
        <v>408</v>
      </c>
      <c r="B153" s="84"/>
      <c r="C153" s="84"/>
      <c r="D153" s="84"/>
      <c r="E153" s="84"/>
    </row>
    <row r="154" spans="1:5" ht="9.75" customHeight="1" x14ac:dyDescent="0.3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6"/>
      <c r="B164" s="16"/>
      <c r="C164" s="16"/>
      <c r="D164" s="16"/>
      <c r="E164" s="16"/>
    </row>
    <row r="165" spans="1:5" ht="9.75" customHeight="1" x14ac:dyDescent="0.3">
      <c r="A165" s="84" t="s">
        <v>418</v>
      </c>
      <c r="B165" s="84"/>
      <c r="C165" s="84"/>
      <c r="D165" s="84"/>
      <c r="E165" s="84"/>
    </row>
    <row r="166" spans="1:5" ht="9.75" customHeight="1" x14ac:dyDescent="0.3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6"/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  <row r="176" spans="1:5" ht="21.6" x14ac:dyDescent="0.3">
      <c r="B176" s="24" t="str">
        <f>+ACT!B217</f>
        <v>"DIRECTORA ADMINISTRATIVA
CLAUDIA ANGÉLICA DURAN HERNÁNDEZ"</v>
      </c>
    </row>
    <row r="177" spans="2:2" ht="15" customHeight="1" x14ac:dyDescent="0.3">
      <c r="B177" s="24"/>
    </row>
    <row r="179" spans="2:2" ht="21.6" x14ac:dyDescent="0.3">
      <c r="B179" s="24" t="s">
        <v>588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topLeftCell="A30" zoomScaleNormal="100" workbookViewId="0">
      <selection sqref="A1:E37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0" t="str">
        <f>ESF!A1</f>
        <v>Instituto Municipal de las Mujeres</v>
      </c>
      <c r="B1" s="115"/>
      <c r="C1" s="115"/>
      <c r="D1" s="89" t="s">
        <v>0</v>
      </c>
      <c r="E1" s="81">
        <f>'Notas a los Edos Financieros'!D1</f>
        <v>2025</v>
      </c>
    </row>
    <row r="2" spans="1:5" ht="11.25" customHeight="1" x14ac:dyDescent="0.3">
      <c r="A2" s="120" t="s">
        <v>423</v>
      </c>
      <c r="B2" s="115"/>
      <c r="C2" s="115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20" t="str">
        <f>ESF!A3</f>
        <v>Del 01 de Enero al 30 de junio de 2025</v>
      </c>
      <c r="B3" s="115"/>
      <c r="C3" s="115"/>
      <c r="D3" s="89" t="s">
        <v>4</v>
      </c>
      <c r="E3" s="81" t="str">
        <f>'Notas a los Edos Financieros'!D3</f>
        <v>Cuenta Pública</v>
      </c>
    </row>
    <row r="4" spans="1:5" ht="11.25" customHeight="1" x14ac:dyDescent="0.3">
      <c r="A4" s="120" t="s">
        <v>5</v>
      </c>
      <c r="B4" s="115"/>
      <c r="C4" s="115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14.4" x14ac:dyDescent="0.3">
      <c r="A7" s="84" t="s">
        <v>424</v>
      </c>
      <c r="B7" s="84"/>
      <c r="C7" s="84"/>
      <c r="D7" s="84"/>
      <c r="E7" s="84"/>
    </row>
    <row r="8" spans="1:5" ht="14.4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4.4" x14ac:dyDescent="0.3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 x14ac:dyDescent="0.3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 x14ac:dyDescent="0.3">
      <c r="A11" s="28">
        <v>3130</v>
      </c>
      <c r="B11" s="16" t="s">
        <v>426</v>
      </c>
      <c r="C11" s="29">
        <v>0</v>
      </c>
      <c r="D11" s="16"/>
      <c r="E11" s="16"/>
    </row>
    <row r="12" spans="1:5" ht="14.4" x14ac:dyDescent="0.3">
      <c r="A12" s="16"/>
      <c r="B12" s="16"/>
      <c r="C12" s="16"/>
      <c r="D12" s="16"/>
      <c r="E12" s="16"/>
    </row>
    <row r="13" spans="1:5" ht="14.4" x14ac:dyDescent="0.3">
      <c r="A13" s="84" t="s">
        <v>427</v>
      </c>
      <c r="B13" s="84"/>
      <c r="C13" s="84"/>
      <c r="D13" s="84"/>
      <c r="E13" s="84"/>
    </row>
    <row r="14" spans="1:5" ht="14.4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4.4" x14ac:dyDescent="0.3">
      <c r="A15" s="28">
        <v>3210</v>
      </c>
      <c r="B15" s="16" t="s">
        <v>429</v>
      </c>
      <c r="C15" s="29">
        <v>17126392.849999994</v>
      </c>
      <c r="D15" s="16"/>
      <c r="E15" s="16"/>
    </row>
    <row r="16" spans="1:5" ht="14.4" x14ac:dyDescent="0.3">
      <c r="A16" s="28">
        <v>3220</v>
      </c>
      <c r="B16" s="16" t="s">
        <v>430</v>
      </c>
      <c r="C16" s="29">
        <v>1997760.55</v>
      </c>
      <c r="D16" s="16"/>
      <c r="E16" s="16"/>
    </row>
    <row r="17" spans="1:4" ht="14.4" x14ac:dyDescent="0.3">
      <c r="A17" s="28">
        <v>3230</v>
      </c>
      <c r="B17" s="16" t="s">
        <v>431</v>
      </c>
      <c r="C17" s="29">
        <f>+SUM(C18:C21)</f>
        <v>0</v>
      </c>
      <c r="D17" s="16"/>
    </row>
    <row r="18" spans="1:4" ht="14.4" x14ac:dyDescent="0.3">
      <c r="A18" s="28">
        <v>3231</v>
      </c>
      <c r="B18" s="16" t="s">
        <v>432</v>
      </c>
      <c r="C18" s="29">
        <v>0</v>
      </c>
      <c r="D18" s="16"/>
    </row>
    <row r="19" spans="1:4" ht="14.4" x14ac:dyDescent="0.3">
      <c r="A19" s="28">
        <v>3232</v>
      </c>
      <c r="B19" s="16" t="s">
        <v>433</v>
      </c>
      <c r="C19" s="29">
        <v>0</v>
      </c>
      <c r="D19" s="16"/>
    </row>
    <row r="20" spans="1:4" ht="14.4" x14ac:dyDescent="0.3">
      <c r="A20" s="28">
        <v>3233</v>
      </c>
      <c r="B20" s="16" t="s">
        <v>434</v>
      </c>
      <c r="C20" s="29">
        <v>0</v>
      </c>
      <c r="D20" s="16"/>
    </row>
    <row r="21" spans="1:4" ht="14.4" x14ac:dyDescent="0.3">
      <c r="A21" s="28">
        <v>3239</v>
      </c>
      <c r="B21" s="16" t="s">
        <v>435</v>
      </c>
      <c r="C21" s="29">
        <v>0</v>
      </c>
      <c r="D21" s="16"/>
    </row>
    <row r="22" spans="1:4" ht="14.4" x14ac:dyDescent="0.3">
      <c r="A22" s="28">
        <v>3240</v>
      </c>
      <c r="B22" s="16" t="s">
        <v>436</v>
      </c>
      <c r="C22" s="29">
        <f>+SUM(C23:C25)</f>
        <v>0</v>
      </c>
      <c r="D22" s="16"/>
    </row>
    <row r="23" spans="1:4" ht="14.4" x14ac:dyDescent="0.3">
      <c r="A23" s="28">
        <v>3241</v>
      </c>
      <c r="B23" s="16" t="s">
        <v>437</v>
      </c>
      <c r="C23" s="29">
        <v>0</v>
      </c>
      <c r="D23" s="16"/>
    </row>
    <row r="24" spans="1:4" ht="14.4" x14ac:dyDescent="0.3">
      <c r="A24" s="28">
        <v>3242</v>
      </c>
      <c r="B24" s="16" t="s">
        <v>438</v>
      </c>
      <c r="C24" s="29">
        <v>0</v>
      </c>
      <c r="D24" s="16"/>
    </row>
    <row r="25" spans="1:4" ht="14.4" x14ac:dyDescent="0.3">
      <c r="A25" s="28">
        <v>3243</v>
      </c>
      <c r="B25" s="16" t="s">
        <v>439</v>
      </c>
      <c r="C25" s="29">
        <v>0</v>
      </c>
      <c r="D25" s="16"/>
    </row>
    <row r="26" spans="1:4" ht="14.4" x14ac:dyDescent="0.3">
      <c r="A26" s="28">
        <v>3250</v>
      </c>
      <c r="B26" s="16" t="s">
        <v>440</v>
      </c>
      <c r="C26" s="29">
        <f>+SUM(C27:C28)</f>
        <v>-2950284.25</v>
      </c>
      <c r="D26" s="16"/>
    </row>
    <row r="27" spans="1:4" ht="14.4" x14ac:dyDescent="0.3">
      <c r="A27" s="28">
        <v>3251</v>
      </c>
      <c r="B27" s="16" t="s">
        <v>441</v>
      </c>
      <c r="C27" s="29">
        <v>0</v>
      </c>
      <c r="D27" s="16"/>
    </row>
    <row r="28" spans="1:4" ht="14.4" x14ac:dyDescent="0.3">
      <c r="A28" s="28">
        <v>3252</v>
      </c>
      <c r="B28" s="16" t="s">
        <v>442</v>
      </c>
      <c r="C28" s="29">
        <v>-2950284.25</v>
      </c>
      <c r="D28" s="16"/>
    </row>
    <row r="29" spans="1:4" ht="14.4" x14ac:dyDescent="0.3">
      <c r="A29" s="16"/>
      <c r="B29" s="16"/>
      <c r="C29" s="16"/>
      <c r="D29" s="16"/>
    </row>
    <row r="30" spans="1:4" ht="14.4" x14ac:dyDescent="0.3">
      <c r="A30" s="16"/>
      <c r="B30" s="16" t="s">
        <v>66</v>
      </c>
      <c r="C30" s="16"/>
      <c r="D30" s="16"/>
    </row>
    <row r="31" spans="1:4" ht="14.4" x14ac:dyDescent="0.3"/>
    <row r="33" spans="2:2" ht="21.6" x14ac:dyDescent="0.3">
      <c r="B33" s="24" t="str">
        <f>+ESF!B176</f>
        <v>"DIRECTORA ADMINISTRATIVA
CLAUDIA ANGÉLICA DURAN HERNÁNDEZ"</v>
      </c>
    </row>
    <row r="34" spans="2:2" ht="15" customHeight="1" x14ac:dyDescent="0.3">
      <c r="B34" s="24"/>
    </row>
    <row r="36" spans="2:2" ht="21.6" x14ac:dyDescent="0.3">
      <c r="B36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4"/>
  <sheetViews>
    <sheetView topLeftCell="A143" workbookViewId="0">
      <selection sqref="A1:E145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13.88671875" customWidth="1"/>
    <col min="7" max="7" width="11.44140625" customWidth="1"/>
    <col min="8" max="8" width="9.109375" customWidth="1"/>
    <col min="9" max="9" width="12.21875" customWidth="1"/>
    <col min="10" max="26" width="9.109375" customWidth="1"/>
  </cols>
  <sheetData>
    <row r="1" spans="1:5" ht="11.25" customHeight="1" x14ac:dyDescent="0.3">
      <c r="A1" s="120" t="str">
        <f>ESF!A1</f>
        <v>Instituto Municipal de las Mujeres</v>
      </c>
      <c r="B1" s="115"/>
      <c r="C1" s="115"/>
      <c r="D1" s="89" t="s">
        <v>0</v>
      </c>
      <c r="E1" s="81">
        <f>'Notas a los Edos Financieros'!D1</f>
        <v>2025</v>
      </c>
    </row>
    <row r="2" spans="1:5" ht="11.25" customHeight="1" x14ac:dyDescent="0.3">
      <c r="A2" s="120" t="s">
        <v>443</v>
      </c>
      <c r="B2" s="115"/>
      <c r="C2" s="115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20" t="str">
        <f>ESF!A3</f>
        <v>Del 01 de Enero al 30 de junio de 2025</v>
      </c>
      <c r="B3" s="115"/>
      <c r="C3" s="115"/>
      <c r="D3" s="89" t="s">
        <v>4</v>
      </c>
      <c r="E3" s="81" t="str">
        <f>'Notas a los Edos Financieros'!D3</f>
        <v>Cuenta Pública</v>
      </c>
    </row>
    <row r="4" spans="1:5" ht="11.25" customHeight="1" x14ac:dyDescent="0.3">
      <c r="A4" s="120" t="s">
        <v>5</v>
      </c>
      <c r="B4" s="115"/>
      <c r="C4" s="115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4" t="s">
        <v>444</v>
      </c>
      <c r="B7" s="84"/>
      <c r="C7" s="84"/>
      <c r="D7" s="84"/>
      <c r="E7" s="16"/>
    </row>
    <row r="8" spans="1:5" ht="9.75" customHeight="1" x14ac:dyDescent="0.3">
      <c r="A8" s="86" t="s">
        <v>70</v>
      </c>
      <c r="B8" s="86" t="s">
        <v>71</v>
      </c>
      <c r="C8" s="87">
        <v>2025</v>
      </c>
      <c r="D8" s="87">
        <v>2024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14499853.800000001</v>
      </c>
      <c r="D10" s="29">
        <v>16129465.369999999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f>SUM(C9:C15)</f>
        <v>14499853.800000001</v>
      </c>
      <c r="D16" s="32">
        <f>SUM(D9:D15)</f>
        <v>16129465.369999999</v>
      </c>
      <c r="E16" s="16"/>
    </row>
    <row r="19" spans="1:7" ht="9.75" customHeight="1" x14ac:dyDescent="0.3">
      <c r="A19" s="84" t="s">
        <v>451</v>
      </c>
      <c r="B19" s="84"/>
      <c r="C19" s="84"/>
      <c r="D19" s="84"/>
    </row>
    <row r="20" spans="1:7" ht="9.75" customHeight="1" x14ac:dyDescent="0.3">
      <c r="A20" s="86" t="s">
        <v>70</v>
      </c>
      <c r="B20" s="86" t="s">
        <v>71</v>
      </c>
      <c r="C20" s="87">
        <v>2025</v>
      </c>
      <c r="D20" s="87">
        <v>2024</v>
      </c>
    </row>
    <row r="21" spans="1:7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7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7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7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7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7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7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7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7" ht="9.75" customHeight="1" x14ac:dyDescent="0.3">
      <c r="A29" s="30">
        <v>1240</v>
      </c>
      <c r="B29" s="33" t="s">
        <v>325</v>
      </c>
      <c r="C29" s="32">
        <f>+SUM(C30:C37)</f>
        <v>42905.87</v>
      </c>
      <c r="D29" s="32">
        <f>+SUM(D30:D37)</f>
        <v>850124.3</v>
      </c>
      <c r="G29" s="103"/>
    </row>
    <row r="30" spans="1:7" ht="9.75" customHeight="1" x14ac:dyDescent="0.3">
      <c r="A30" s="28">
        <v>1241</v>
      </c>
      <c r="B30" s="16" t="s">
        <v>326</v>
      </c>
      <c r="C30" s="29">
        <v>42905.87</v>
      </c>
      <c r="D30" s="29">
        <f>15548.33+39202.06+89721.36+16235.82+155927.98</f>
        <v>316635.55000000005</v>
      </c>
    </row>
    <row r="31" spans="1:7" ht="9.75" customHeight="1" x14ac:dyDescent="0.3">
      <c r="A31" s="28">
        <v>1242</v>
      </c>
      <c r="B31" s="16" t="s">
        <v>327</v>
      </c>
      <c r="C31" s="29">
        <v>0</v>
      </c>
      <c r="D31" s="29">
        <v>0</v>
      </c>
    </row>
    <row r="32" spans="1:7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0</v>
      </c>
      <c r="D33" s="29">
        <v>417670</v>
      </c>
    </row>
    <row r="34" spans="1:4" ht="9.75" customHeight="1" x14ac:dyDescent="0.3">
      <c r="A34" s="28">
        <v>1245</v>
      </c>
      <c r="B34" s="16" t="s">
        <v>330</v>
      </c>
      <c r="C34" s="29">
        <v>0</v>
      </c>
      <c r="D34" s="29">
        <v>14298.9</v>
      </c>
    </row>
    <row r="35" spans="1:4" ht="9.75" customHeight="1" x14ac:dyDescent="0.3">
      <c r="A35" s="28">
        <v>1246</v>
      </c>
      <c r="B35" s="16" t="s">
        <v>331</v>
      </c>
      <c r="C35" s="29">
        <v>0</v>
      </c>
      <c r="D35" s="29">
        <f>59508+1746.63+4050.02+36215.2</f>
        <v>101519.84999999999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f>+SUM(C39:C43)</f>
        <v>0</v>
      </c>
      <c r="D38" s="32">
        <f>+SUM(D39:D43)</f>
        <v>23674.959999999999</v>
      </c>
    </row>
    <row r="39" spans="1:4" ht="9.75" customHeight="1" x14ac:dyDescent="0.3">
      <c r="A39" s="28">
        <v>1251</v>
      </c>
      <c r="B39" s="16" t="s">
        <v>340</v>
      </c>
      <c r="C39" s="29">
        <v>0</v>
      </c>
      <c r="D39" s="29">
        <v>23674.959999999999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>C21+C29+C38</f>
        <v>42905.87</v>
      </c>
      <c r="D44" s="32">
        <f>D21+D29+D38</f>
        <v>873799.26</v>
      </c>
    </row>
    <row r="45" spans="1:4" ht="9.75" customHeight="1" x14ac:dyDescent="0.3">
      <c r="A45" s="16"/>
      <c r="B45" s="16"/>
      <c r="C45" s="16"/>
      <c r="D45" s="16"/>
    </row>
    <row r="46" spans="1:4" ht="9.75" customHeight="1" x14ac:dyDescent="0.3">
      <c r="A46" s="84" t="s">
        <v>453</v>
      </c>
      <c r="B46" s="84"/>
      <c r="C46" s="84"/>
      <c r="D46" s="84"/>
    </row>
    <row r="47" spans="1:4" ht="9.75" customHeight="1" x14ac:dyDescent="0.3">
      <c r="A47" s="86" t="s">
        <v>70</v>
      </c>
      <c r="B47" s="86" t="s">
        <v>71</v>
      </c>
      <c r="C47" s="87">
        <v>2025</v>
      </c>
      <c r="D47" s="87">
        <v>2024</v>
      </c>
    </row>
    <row r="48" spans="1:4" ht="11.25" customHeight="1" x14ac:dyDescent="0.3">
      <c r="A48" s="30">
        <v>3210</v>
      </c>
      <c r="B48" s="33" t="s">
        <v>454</v>
      </c>
      <c r="C48" s="32">
        <f>+ACT!C9-ACT!C94</f>
        <v>17102954.84</v>
      </c>
      <c r="D48" s="32">
        <v>8159331.5199999884</v>
      </c>
    </row>
    <row r="49" spans="1:4" ht="11.25" customHeight="1" x14ac:dyDescent="0.3">
      <c r="A49" s="28"/>
      <c r="B49" s="31" t="s">
        <v>455</v>
      </c>
      <c r="C49" s="32">
        <f>+C62+C93</f>
        <v>3169188.61</v>
      </c>
      <c r="D49" s="32">
        <f>+D62+D93</f>
        <v>5896186.6900000004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f>+C63</f>
        <v>1039707.86</v>
      </c>
      <c r="D62" s="32">
        <f>+D63</f>
        <v>2053253.5</v>
      </c>
    </row>
    <row r="63" spans="1:4" ht="11.25" customHeight="1" x14ac:dyDescent="0.3">
      <c r="A63" s="30">
        <v>5510</v>
      </c>
      <c r="B63" s="33" t="s">
        <v>234</v>
      </c>
      <c r="C63" s="32">
        <f>+SUM(C64:C71)</f>
        <v>1039707.86</v>
      </c>
      <c r="D63" s="32">
        <f>+SUM(D64:D71)</f>
        <v>2053253.5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f>+ACT!C185</f>
        <v>333317.52</v>
      </c>
      <c r="D66" s="29">
        <v>666635.04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f>+ACT!C187</f>
        <v>643010.36</v>
      </c>
      <c r="D68" s="29">
        <v>1256603.2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f>+ACT!C189</f>
        <v>63379.98</v>
      </c>
      <c r="D70" s="29">
        <v>130015.26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f>+SUM(C94:C98)</f>
        <v>2129480.75</v>
      </c>
      <c r="D93" s="32">
        <f>+SUM(D94:D98)</f>
        <v>3842933.1900000004</v>
      </c>
    </row>
    <row r="94" spans="1:4" ht="11.25" customHeight="1" x14ac:dyDescent="0.3">
      <c r="A94" s="28">
        <v>2111</v>
      </c>
      <c r="B94" s="16" t="s">
        <v>463</v>
      </c>
      <c r="C94" s="29">
        <v>400682.70000000007</v>
      </c>
      <c r="D94" s="29">
        <v>296126.23</v>
      </c>
    </row>
    <row r="95" spans="1:4" ht="11.25" customHeight="1" x14ac:dyDescent="0.3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3">
      <c r="A96" s="28">
        <v>2112</v>
      </c>
      <c r="B96" s="16" t="s">
        <v>465</v>
      </c>
      <c r="C96" s="29">
        <v>1728798.0499999998</v>
      </c>
      <c r="D96" s="29">
        <v>2748880.2</v>
      </c>
    </row>
    <row r="97" spans="1:4" ht="11.25" customHeight="1" x14ac:dyDescent="0.3">
      <c r="A97" s="28">
        <v>2115</v>
      </c>
      <c r="B97" s="16" t="s">
        <v>466</v>
      </c>
      <c r="C97" s="29">
        <v>0</v>
      </c>
      <c r="D97" s="29">
        <v>797926.76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f>+C102</f>
        <v>6861214.0699999994</v>
      </c>
      <c r="D101" s="32">
        <f>+D102</f>
        <v>0.01</v>
      </c>
    </row>
    <row r="102" spans="1:4" ht="9.75" customHeight="1" x14ac:dyDescent="0.3">
      <c r="A102" s="30">
        <v>4300</v>
      </c>
      <c r="B102" s="31" t="s">
        <v>133</v>
      </c>
      <c r="C102" s="29">
        <f>+C103+C106+C112+C114+C116+C124</f>
        <v>6861214.0699999994</v>
      </c>
      <c r="D102" s="29">
        <f>+D103+D106+D112+D114+D116+D124</f>
        <v>0.01</v>
      </c>
    </row>
    <row r="103" spans="1:4" ht="9.75" customHeight="1" x14ac:dyDescent="0.3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 x14ac:dyDescent="0.3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f>+C115</f>
        <v>0</v>
      </c>
      <c r="D114" s="32">
        <f>+D115</f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29">
        <f>+SUM(C117:C123)</f>
        <v>0</v>
      </c>
      <c r="D116" s="29">
        <f>+SUM(D117:D123)</f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106">
        <v>0</v>
      </c>
      <c r="D122" s="32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107">
        <f>+SUM(C125:C133)</f>
        <v>6861214.0699999994</v>
      </c>
      <c r="D124" s="29">
        <f>+SUM(D125:D133)</f>
        <v>0.01</v>
      </c>
    </row>
    <row r="125" spans="1:4" ht="11.25" customHeight="1" x14ac:dyDescent="0.3">
      <c r="A125" s="28">
        <v>1124</v>
      </c>
      <c r="B125" s="1" t="s">
        <v>470</v>
      </c>
      <c r="C125" s="29">
        <v>6861214.0599999996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9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9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9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9" ht="11.25" customHeight="1" x14ac:dyDescent="0.3">
      <c r="A132" s="28">
        <v>1122</v>
      </c>
      <c r="B132" s="1" t="s">
        <v>477</v>
      </c>
      <c r="C132" s="32">
        <v>0</v>
      </c>
      <c r="D132" s="32">
        <v>0</v>
      </c>
    </row>
    <row r="133" spans="1:9" ht="11.25" customHeight="1" x14ac:dyDescent="0.3">
      <c r="A133" s="28">
        <v>1122</v>
      </c>
      <c r="B133" s="1" t="s">
        <v>478</v>
      </c>
      <c r="C133" s="29">
        <v>0.01</v>
      </c>
      <c r="D133" s="29">
        <v>0.01</v>
      </c>
    </row>
    <row r="134" spans="1:9" ht="11.25" customHeight="1" x14ac:dyDescent="0.3">
      <c r="A134" s="30">
        <v>5120</v>
      </c>
      <c r="B134" s="34" t="s">
        <v>302</v>
      </c>
      <c r="C134" s="32">
        <f>C48+C49-C99</f>
        <v>20272143.449999999</v>
      </c>
      <c r="D134" s="32">
        <f>D48+D49-D99</f>
        <v>14055518.20999999</v>
      </c>
    </row>
    <row r="135" spans="1:9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 x14ac:dyDescent="0.3">
      <c r="A136" s="28"/>
      <c r="B136" s="36" t="s">
        <v>479</v>
      </c>
      <c r="C136" s="32">
        <f>C48+C49-C101</f>
        <v>13410929.379999999</v>
      </c>
      <c r="D136" s="32">
        <f>D48+D49-D101</f>
        <v>14055518.19999999</v>
      </c>
      <c r="F136" s="103"/>
      <c r="G136" s="103"/>
      <c r="I136" s="103"/>
    </row>
    <row r="137" spans="1:9" ht="9" customHeight="1" x14ac:dyDescent="0.3">
      <c r="A137" s="16"/>
      <c r="B137" s="16"/>
      <c r="C137" s="111"/>
      <c r="D137" s="29"/>
    </row>
    <row r="138" spans="1:9" ht="9.75" customHeight="1" x14ac:dyDescent="0.3">
      <c r="A138" s="16"/>
      <c r="B138" s="16" t="s">
        <v>66</v>
      </c>
      <c r="C138" s="16"/>
      <c r="D138" s="16"/>
    </row>
    <row r="141" spans="1:9" ht="21.6" x14ac:dyDescent="0.3">
      <c r="B141" s="24" t="str">
        <f>+VHP!B33</f>
        <v>"DIRECTORA ADMINISTRATIVA
CLAUDIA ANGÉLICA DURAN HERNÁNDEZ"</v>
      </c>
    </row>
    <row r="142" spans="1:9" ht="15" customHeight="1" x14ac:dyDescent="0.3">
      <c r="B142" s="24"/>
    </row>
    <row r="144" spans="1:9" ht="21.6" x14ac:dyDescent="0.3">
      <c r="B144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4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workbookViewId="0">
      <selection sqref="A1:C29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2" t="str">
        <f>ESF!A1</f>
        <v>Instituto Municipal de las Mujeres</v>
      </c>
      <c r="B1" s="113"/>
      <c r="C1" s="122"/>
    </row>
    <row r="2" spans="1:3" ht="11.25" customHeight="1" x14ac:dyDescent="0.3">
      <c r="A2" s="114" t="s">
        <v>480</v>
      </c>
      <c r="B2" s="115"/>
      <c r="C2" s="123"/>
    </row>
    <row r="3" spans="1:3" ht="11.25" customHeight="1" x14ac:dyDescent="0.3">
      <c r="A3" s="114" t="str">
        <f>ESF!A3</f>
        <v>Del 01 de Enero al 30 de junio de 2025</v>
      </c>
      <c r="B3" s="115"/>
      <c r="C3" s="123"/>
    </row>
    <row r="4" spans="1:3" ht="9.75" customHeight="1" x14ac:dyDescent="0.3">
      <c r="A4" s="118" t="s">
        <v>481</v>
      </c>
      <c r="B4" s="119"/>
      <c r="C4" s="124"/>
    </row>
    <row r="5" spans="1:3" ht="9.75" customHeight="1" x14ac:dyDescent="0.3">
      <c r="A5" s="125" t="s">
        <v>482</v>
      </c>
      <c r="B5" s="126"/>
      <c r="C5" s="37">
        <v>2025</v>
      </c>
    </row>
    <row r="6" spans="1:3" ht="9.75" customHeight="1" x14ac:dyDescent="0.3">
      <c r="A6" s="38" t="s">
        <v>483</v>
      </c>
      <c r="B6" s="38"/>
      <c r="C6" s="39">
        <f>+ACT!C65</f>
        <v>39217533.210000001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2" t="s">
        <v>484</v>
      </c>
      <c r="B8" s="92"/>
      <c r="C8" s="42">
        <f>SUM(C9:C14)</f>
        <v>140948.79999999999</v>
      </c>
    </row>
    <row r="9" spans="1:3" ht="9.75" customHeight="1" x14ac:dyDescent="0.3">
      <c r="A9" s="93" t="s">
        <v>485</v>
      </c>
      <c r="B9" s="43" t="s">
        <v>134</v>
      </c>
      <c r="C9" s="44">
        <v>0</v>
      </c>
    </row>
    <row r="10" spans="1:3" ht="9.75" customHeight="1" x14ac:dyDescent="0.3">
      <c r="A10" s="94" t="s">
        <v>486</v>
      </c>
      <c r="B10" s="45" t="s">
        <v>487</v>
      </c>
      <c r="C10" s="44">
        <v>0</v>
      </c>
    </row>
    <row r="11" spans="1:3" ht="9.75" customHeight="1" x14ac:dyDescent="0.3">
      <c r="A11" s="94" t="s">
        <v>488</v>
      </c>
      <c r="B11" s="45" t="s">
        <v>143</v>
      </c>
      <c r="C11" s="44">
        <v>0</v>
      </c>
    </row>
    <row r="12" spans="1:3" ht="9.75" customHeight="1" x14ac:dyDescent="0.3">
      <c r="A12" s="94" t="s">
        <v>489</v>
      </c>
      <c r="B12" s="45" t="s">
        <v>144</v>
      </c>
      <c r="C12" s="44">
        <v>0</v>
      </c>
    </row>
    <row r="13" spans="1:3" ht="9.75" customHeight="1" x14ac:dyDescent="0.3">
      <c r="A13" s="94" t="s">
        <v>490</v>
      </c>
      <c r="B13" s="45" t="s">
        <v>145</v>
      </c>
      <c r="C13" s="44">
        <v>0</v>
      </c>
    </row>
    <row r="14" spans="1:3" ht="9.75" customHeight="1" x14ac:dyDescent="0.3">
      <c r="A14" s="95" t="s">
        <v>491</v>
      </c>
      <c r="B14" s="46" t="s">
        <v>492</v>
      </c>
      <c r="C14" s="44">
        <f>+ACT!C71+ACT!C90</f>
        <v>140948.79999999999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2" t="s">
        <v>493</v>
      </c>
      <c r="B16" s="40"/>
      <c r="C16" s="42">
        <f>SUM(C17:C19)</f>
        <v>0</v>
      </c>
    </row>
    <row r="17" spans="1:3" ht="9.75" customHeight="1" x14ac:dyDescent="0.3">
      <c r="A17" s="96">
        <v>3.1</v>
      </c>
      <c r="B17" s="45" t="s">
        <v>494</v>
      </c>
      <c r="C17" s="44">
        <v>0</v>
      </c>
    </row>
    <row r="18" spans="1:3" ht="9.75" customHeight="1" x14ac:dyDescent="0.3">
      <c r="A18" s="97">
        <v>3.2</v>
      </c>
      <c r="B18" s="45" t="s">
        <v>495</v>
      </c>
      <c r="C18" s="44">
        <v>0</v>
      </c>
    </row>
    <row r="19" spans="1:3" ht="9.75" customHeight="1" x14ac:dyDescent="0.3">
      <c r="A19" s="97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39358482.009999998</v>
      </c>
    </row>
    <row r="22" spans="1:3" ht="9.75" customHeight="1" x14ac:dyDescent="0.3">
      <c r="A22" s="1"/>
      <c r="B22" s="1"/>
      <c r="C22" s="1"/>
    </row>
    <row r="23" spans="1:3" ht="24" customHeight="1" x14ac:dyDescent="0.3">
      <c r="A23" s="1"/>
      <c r="B23" s="132" t="s">
        <v>66</v>
      </c>
      <c r="C23" s="132"/>
    </row>
    <row r="26" spans="1:3" ht="21.6" x14ac:dyDescent="0.3">
      <c r="B26" s="24" t="str">
        <f>+EFE!B141</f>
        <v>"DIRECTORA ADMINISTRATIVA
CLAUDIA ANGÉLICA DURAN HERNÁNDEZ"</v>
      </c>
    </row>
    <row r="27" spans="1:3" ht="15" customHeight="1" x14ac:dyDescent="0.3">
      <c r="B27" s="24"/>
    </row>
    <row r="29" spans="1:3" ht="21.6" x14ac:dyDescent="0.3">
      <c r="B29" s="24" t="s">
        <v>588</v>
      </c>
    </row>
  </sheetData>
  <mergeCells count="6">
    <mergeCell ref="B23:C23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topLeftCell="A42" workbookViewId="0">
      <selection sqref="A1:C49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7" t="str">
        <f>ESF!A1</f>
        <v>Instituto Municipal de las Mujeres</v>
      </c>
      <c r="B1" s="113"/>
      <c r="C1" s="122"/>
    </row>
    <row r="2" spans="1:3" ht="11.25" customHeight="1" x14ac:dyDescent="0.3">
      <c r="A2" s="128" t="s">
        <v>498</v>
      </c>
      <c r="B2" s="115"/>
      <c r="C2" s="123"/>
    </row>
    <row r="3" spans="1:3" ht="11.25" customHeight="1" x14ac:dyDescent="0.3">
      <c r="A3" s="128" t="str">
        <f>ESF!A3</f>
        <v>Del 01 de Enero al 30 de junio de 2025</v>
      </c>
      <c r="B3" s="115"/>
      <c r="C3" s="123"/>
    </row>
    <row r="4" spans="1:3" ht="9.75" customHeight="1" x14ac:dyDescent="0.3">
      <c r="A4" s="118" t="s">
        <v>481</v>
      </c>
      <c r="B4" s="119"/>
      <c r="C4" s="124"/>
    </row>
    <row r="5" spans="1:3" ht="11.25" customHeight="1" x14ac:dyDescent="0.3">
      <c r="A5" s="125" t="s">
        <v>482</v>
      </c>
      <c r="B5" s="126"/>
      <c r="C5" s="37">
        <v>2025</v>
      </c>
    </row>
    <row r="6" spans="1:3" ht="9.75" customHeight="1" x14ac:dyDescent="0.3">
      <c r="A6" s="52" t="s">
        <v>499</v>
      </c>
      <c r="B6" s="38"/>
      <c r="C6" s="53">
        <f>+ACT!C94-ACT!C181</f>
        <v>21192381.300000001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2" t="s">
        <v>500</v>
      </c>
      <c r="B8" s="56"/>
      <c r="C8" s="42">
        <f>SUM(C9:C29)</f>
        <v>0</v>
      </c>
    </row>
    <row r="9" spans="1:3" ht="9.75" customHeight="1" x14ac:dyDescent="0.3">
      <c r="A9" s="98">
        <v>2.1</v>
      </c>
      <c r="B9" s="57" t="s">
        <v>164</v>
      </c>
      <c r="C9" s="58">
        <v>0</v>
      </c>
    </row>
    <row r="10" spans="1:3" ht="9.75" customHeight="1" x14ac:dyDescent="0.3">
      <c r="A10" s="98">
        <v>2.2000000000000002</v>
      </c>
      <c r="B10" s="57" t="s">
        <v>161</v>
      </c>
      <c r="C10" s="58">
        <v>0</v>
      </c>
    </row>
    <row r="11" spans="1:3" ht="9.75" customHeight="1" x14ac:dyDescent="0.3">
      <c r="A11" s="99">
        <v>2.2999999999999998</v>
      </c>
      <c r="B11" s="59" t="s">
        <v>326</v>
      </c>
      <c r="C11" s="58">
        <v>0</v>
      </c>
    </row>
    <row r="12" spans="1:3" ht="9.75" customHeight="1" x14ac:dyDescent="0.3">
      <c r="A12" s="99">
        <v>2.4</v>
      </c>
      <c r="B12" s="59" t="s">
        <v>327</v>
      </c>
      <c r="C12" s="58">
        <v>0</v>
      </c>
    </row>
    <row r="13" spans="1:3" ht="9.75" customHeight="1" x14ac:dyDescent="0.3">
      <c r="A13" s="99">
        <v>2.5</v>
      </c>
      <c r="B13" s="59" t="s">
        <v>328</v>
      </c>
      <c r="C13" s="58">
        <v>0</v>
      </c>
    </row>
    <row r="14" spans="1:3" ht="9.75" customHeight="1" x14ac:dyDescent="0.3">
      <c r="A14" s="99">
        <v>2.6</v>
      </c>
      <c r="B14" s="59" t="s">
        <v>329</v>
      </c>
      <c r="C14" s="58">
        <v>0</v>
      </c>
    </row>
    <row r="15" spans="1:3" ht="9.75" customHeight="1" x14ac:dyDescent="0.3">
      <c r="A15" s="99">
        <v>2.7</v>
      </c>
      <c r="B15" s="59" t="s">
        <v>330</v>
      </c>
      <c r="C15" s="58">
        <v>0</v>
      </c>
    </row>
    <row r="16" spans="1:3" ht="9.75" customHeight="1" x14ac:dyDescent="0.3">
      <c r="A16" s="99">
        <v>2.8</v>
      </c>
      <c r="B16" s="59" t="s">
        <v>331</v>
      </c>
      <c r="C16" s="58">
        <v>0</v>
      </c>
    </row>
    <row r="17" spans="1:3" ht="9.75" customHeight="1" x14ac:dyDescent="0.3">
      <c r="A17" s="99">
        <v>2.9</v>
      </c>
      <c r="B17" s="59" t="s">
        <v>333</v>
      </c>
      <c r="C17" s="58">
        <v>0</v>
      </c>
    </row>
    <row r="18" spans="1:3" ht="9.75" customHeight="1" x14ac:dyDescent="0.3">
      <c r="A18" s="99" t="s">
        <v>501</v>
      </c>
      <c r="B18" s="59" t="s">
        <v>502</v>
      </c>
      <c r="C18" s="58">
        <v>0</v>
      </c>
    </row>
    <row r="19" spans="1:3" ht="9.75" customHeight="1" x14ac:dyDescent="0.3">
      <c r="A19" s="99" t="s">
        <v>503</v>
      </c>
      <c r="B19" s="59" t="s">
        <v>339</v>
      </c>
      <c r="C19" s="58">
        <v>0</v>
      </c>
    </row>
    <row r="20" spans="1:3" ht="9.75" customHeight="1" x14ac:dyDescent="0.3">
      <c r="A20" s="99" t="s">
        <v>504</v>
      </c>
      <c r="B20" s="59" t="s">
        <v>505</v>
      </c>
      <c r="C20" s="58">
        <v>0</v>
      </c>
    </row>
    <row r="21" spans="1:3" ht="9.75" customHeight="1" x14ac:dyDescent="0.3">
      <c r="A21" s="99" t="s">
        <v>506</v>
      </c>
      <c r="B21" s="59" t="s">
        <v>507</v>
      </c>
      <c r="C21" s="58">
        <v>0</v>
      </c>
    </row>
    <row r="22" spans="1:3" ht="9.75" customHeight="1" x14ac:dyDescent="0.3">
      <c r="A22" s="99" t="s">
        <v>508</v>
      </c>
      <c r="B22" s="59" t="s">
        <v>509</v>
      </c>
      <c r="C22" s="58">
        <v>0</v>
      </c>
    </row>
    <row r="23" spans="1:3" ht="9.75" customHeight="1" x14ac:dyDescent="0.3">
      <c r="A23" s="99" t="s">
        <v>510</v>
      </c>
      <c r="B23" s="59" t="s">
        <v>511</v>
      </c>
      <c r="C23" s="58">
        <v>0</v>
      </c>
    </row>
    <row r="24" spans="1:3" ht="9.75" customHeight="1" x14ac:dyDescent="0.3">
      <c r="A24" s="99" t="s">
        <v>512</v>
      </c>
      <c r="B24" s="59" t="s">
        <v>513</v>
      </c>
      <c r="C24" s="58">
        <v>0</v>
      </c>
    </row>
    <row r="25" spans="1:3" ht="9.75" customHeight="1" x14ac:dyDescent="0.3">
      <c r="A25" s="99" t="s">
        <v>514</v>
      </c>
      <c r="B25" s="59" t="s">
        <v>515</v>
      </c>
      <c r="C25" s="58">
        <v>0</v>
      </c>
    </row>
    <row r="26" spans="1:3" ht="9.75" customHeight="1" x14ac:dyDescent="0.3">
      <c r="A26" s="99" t="s">
        <v>516</v>
      </c>
      <c r="B26" s="59" t="s">
        <v>517</v>
      </c>
      <c r="C26" s="58">
        <v>0</v>
      </c>
    </row>
    <row r="27" spans="1:3" ht="9.75" customHeight="1" x14ac:dyDescent="0.3">
      <c r="A27" s="99" t="s">
        <v>518</v>
      </c>
      <c r="B27" s="59" t="s">
        <v>519</v>
      </c>
      <c r="C27" s="58">
        <v>0</v>
      </c>
    </row>
    <row r="28" spans="1:3" ht="9.75" customHeight="1" x14ac:dyDescent="0.3">
      <c r="A28" s="99" t="s">
        <v>520</v>
      </c>
      <c r="B28" s="59" t="s">
        <v>521</v>
      </c>
      <c r="C28" s="58">
        <v>0</v>
      </c>
    </row>
    <row r="29" spans="1:3" ht="9.75" customHeight="1" x14ac:dyDescent="0.3">
      <c r="A29" s="99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0" t="s">
        <v>524</v>
      </c>
      <c r="B31" s="62"/>
      <c r="C31" s="63">
        <f>SUM(C32:C38)</f>
        <v>1039707.86</v>
      </c>
    </row>
    <row r="32" spans="1:3" ht="9.75" customHeight="1" x14ac:dyDescent="0.3">
      <c r="A32" s="99" t="s">
        <v>525</v>
      </c>
      <c r="B32" s="59" t="s">
        <v>234</v>
      </c>
      <c r="C32" s="58">
        <f>+ACT!C181</f>
        <v>1039707.86</v>
      </c>
    </row>
    <row r="33" spans="1:3" ht="9.75" customHeight="1" x14ac:dyDescent="0.3">
      <c r="A33" s="99" t="s">
        <v>526</v>
      </c>
      <c r="B33" s="59" t="s">
        <v>243</v>
      </c>
      <c r="C33" s="58">
        <v>0</v>
      </c>
    </row>
    <row r="34" spans="1:3" ht="9.75" customHeight="1" x14ac:dyDescent="0.3">
      <c r="A34" s="99" t="s">
        <v>527</v>
      </c>
      <c r="B34" s="59" t="s">
        <v>246</v>
      </c>
      <c r="C34" s="58">
        <v>0</v>
      </c>
    </row>
    <row r="35" spans="1:3" ht="9.75" customHeight="1" x14ac:dyDescent="0.3">
      <c r="A35" s="99" t="s">
        <v>528</v>
      </c>
      <c r="B35" s="59" t="s">
        <v>252</v>
      </c>
      <c r="C35" s="58">
        <v>0</v>
      </c>
    </row>
    <row r="36" spans="1:3" ht="9.75" customHeight="1" x14ac:dyDescent="0.3">
      <c r="A36" s="99" t="s">
        <v>529</v>
      </c>
      <c r="B36" s="59" t="s">
        <v>262</v>
      </c>
      <c r="C36" s="58">
        <v>0</v>
      </c>
    </row>
    <row r="37" spans="1:3" ht="9.75" customHeight="1" x14ac:dyDescent="0.3">
      <c r="A37" s="99" t="s">
        <v>530</v>
      </c>
      <c r="B37" s="59" t="s">
        <v>531</v>
      </c>
      <c r="C37" s="58">
        <v>0</v>
      </c>
    </row>
    <row r="38" spans="1:3" ht="9.75" customHeight="1" x14ac:dyDescent="0.3">
      <c r="A38" s="99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22232089.16</v>
      </c>
    </row>
    <row r="41" spans="1:3" ht="9.75" customHeight="1" x14ac:dyDescent="0.3">
      <c r="A41" s="1"/>
      <c r="B41" s="1"/>
      <c r="C41" s="1"/>
    </row>
    <row r="42" spans="1:3" ht="22.2" customHeight="1" x14ac:dyDescent="0.3">
      <c r="A42" s="1"/>
      <c r="B42" s="131" t="s">
        <v>66</v>
      </c>
      <c r="C42" s="1"/>
    </row>
    <row r="45" spans="1:3" ht="21.6" x14ac:dyDescent="0.3">
      <c r="B45" s="24" t="str">
        <f>+Conciliacion_Ig!B26</f>
        <v>"DIRECTORA ADMINISTRATIVA
CLAUDIA ANGÉLICA DURAN HERNÁNDEZ"</v>
      </c>
    </row>
    <row r="46" spans="1:3" ht="15" customHeight="1" x14ac:dyDescent="0.3">
      <c r="B46" s="24"/>
    </row>
    <row r="48" spans="1:3" ht="21.6" x14ac:dyDescent="0.3">
      <c r="B48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5"/>
  <sheetViews>
    <sheetView topLeftCell="A32" workbookViewId="0">
      <selection sqref="A1:J65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20" t="str">
        <f>'Notas a los Edos Financieros'!A1</f>
        <v>Instituto Municipal de las Mujeres</v>
      </c>
      <c r="B1" s="115"/>
      <c r="C1" s="115"/>
      <c r="D1" s="115"/>
      <c r="E1" s="115"/>
      <c r="F1" s="115"/>
      <c r="G1" s="89" t="s">
        <v>0</v>
      </c>
      <c r="H1" s="81">
        <f>'Notas a los Edos Financieros'!D1</f>
        <v>2025</v>
      </c>
      <c r="I1" s="16"/>
      <c r="J1" s="16"/>
    </row>
    <row r="2" spans="1:10" ht="11.25" customHeight="1" x14ac:dyDescent="0.3">
      <c r="A2" s="120" t="s">
        <v>535</v>
      </c>
      <c r="B2" s="115"/>
      <c r="C2" s="115"/>
      <c r="D2" s="115"/>
      <c r="E2" s="115"/>
      <c r="F2" s="115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3">
      <c r="A3" s="120" t="str">
        <f>'Notas a los Edos Financieros'!A3</f>
        <v>Del 01 de Enero al 30 de junio de 2025</v>
      </c>
      <c r="B3" s="115"/>
      <c r="C3" s="115"/>
      <c r="D3" s="115"/>
      <c r="E3" s="115"/>
      <c r="F3" s="115"/>
      <c r="G3" s="89" t="s">
        <v>4</v>
      </c>
      <c r="H3" s="81" t="str">
        <f>'Notas a los Edos Financieros'!D3</f>
        <v>Cuenta Pública</v>
      </c>
      <c r="I3" s="16"/>
      <c r="J3" s="16"/>
    </row>
    <row r="4" spans="1:10" ht="11.25" customHeight="1" x14ac:dyDescent="0.3">
      <c r="A4" s="120" t="s">
        <v>5</v>
      </c>
      <c r="B4" s="115"/>
      <c r="C4" s="115"/>
      <c r="D4" s="115"/>
      <c r="E4" s="115"/>
      <c r="F4" s="115"/>
      <c r="G4" s="89"/>
      <c r="H4" s="81"/>
      <c r="I4" s="16"/>
      <c r="J4" s="16"/>
    </row>
    <row r="5" spans="1:10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4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4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4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4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4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4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ht="9.75" customHeight="1" x14ac:dyDescent="0.3">
      <c r="A39" s="16"/>
      <c r="B39" s="129" t="s">
        <v>571</v>
      </c>
      <c r="C39" s="130"/>
      <c r="D39" s="16"/>
      <c r="E39" s="16"/>
      <c r="F39" s="16"/>
      <c r="G39" s="16"/>
      <c r="H39" s="16"/>
      <c r="I39" s="16"/>
      <c r="J39" s="16"/>
    </row>
    <row r="40" spans="1:14" ht="9.75" customHeight="1" x14ac:dyDescent="0.3">
      <c r="A40" s="16"/>
      <c r="B40" s="68" t="s">
        <v>482</v>
      </c>
      <c r="C40" s="69">
        <v>2025</v>
      </c>
      <c r="D40" s="16"/>
      <c r="E40" s="16"/>
      <c r="F40" s="16"/>
      <c r="G40" s="16"/>
      <c r="H40" s="16"/>
      <c r="I40" s="16"/>
      <c r="J40" s="16"/>
    </row>
    <row r="41" spans="1:14" ht="9.75" customHeight="1" x14ac:dyDescent="0.3">
      <c r="A41" s="16">
        <v>8110</v>
      </c>
      <c r="B41" s="70" t="s">
        <v>572</v>
      </c>
      <c r="C41" s="108">
        <v>0</v>
      </c>
      <c r="D41" s="16"/>
      <c r="E41" s="16"/>
      <c r="F41" s="16"/>
      <c r="G41" s="16"/>
      <c r="H41" s="16"/>
      <c r="I41" s="16"/>
      <c r="J41" s="16"/>
    </row>
    <row r="42" spans="1:14" ht="9.75" customHeight="1" x14ac:dyDescent="0.3">
      <c r="A42" s="16">
        <v>8120</v>
      </c>
      <c r="B42" s="70" t="s">
        <v>573</v>
      </c>
      <c r="C42" s="108">
        <v>32084021.830000006</v>
      </c>
      <c r="D42" s="16"/>
      <c r="E42" s="16"/>
      <c r="F42" s="16"/>
      <c r="G42" s="16"/>
    </row>
    <row r="43" spans="1:14" ht="9.75" customHeight="1" x14ac:dyDescent="0.3">
      <c r="A43" s="16">
        <v>8130</v>
      </c>
      <c r="B43" s="70" t="s">
        <v>574</v>
      </c>
      <c r="C43" s="108">
        <v>0</v>
      </c>
      <c r="D43" s="16"/>
      <c r="E43" s="16"/>
      <c r="F43" s="16"/>
      <c r="G43" s="16"/>
      <c r="H43" s="16"/>
      <c r="I43" s="16"/>
      <c r="J43" s="16"/>
      <c r="L43" s="16"/>
      <c r="M43" s="16"/>
      <c r="N43" s="16"/>
    </row>
    <row r="44" spans="1:14" ht="9.75" customHeight="1" x14ac:dyDescent="0.3">
      <c r="A44" s="16">
        <v>8140</v>
      </c>
      <c r="B44" s="70" t="s">
        <v>575</v>
      </c>
      <c r="C44" s="108">
        <v>6861214.0500000007</v>
      </c>
      <c r="D44" s="16"/>
      <c r="E44" s="16"/>
      <c r="F44" s="16"/>
      <c r="G44" s="16"/>
      <c r="H44" s="16"/>
      <c r="I44" s="16"/>
      <c r="J44" s="16"/>
      <c r="L44" s="16"/>
      <c r="M44" s="16"/>
      <c r="N44" s="16"/>
    </row>
    <row r="45" spans="1:14" ht="9.75" customHeight="1" x14ac:dyDescent="0.3">
      <c r="A45" s="16">
        <v>8150</v>
      </c>
      <c r="B45" s="71" t="s">
        <v>576</v>
      </c>
      <c r="C45" s="109">
        <v>32356319.16</v>
      </c>
      <c r="D45" s="16"/>
      <c r="E45" s="16"/>
      <c r="F45" s="16"/>
      <c r="G45" s="16"/>
      <c r="H45" s="16"/>
      <c r="I45" s="16"/>
      <c r="J45" s="16"/>
      <c r="L45" s="16"/>
      <c r="M45" s="16"/>
      <c r="N45" s="16"/>
    </row>
    <row r="46" spans="1:14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L46" s="16"/>
      <c r="M46" s="16"/>
      <c r="N46" s="16"/>
    </row>
    <row r="47" spans="1:14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L47" s="16"/>
      <c r="M47" s="16"/>
      <c r="N47" s="16"/>
    </row>
    <row r="48" spans="1:14" ht="9.75" customHeight="1" x14ac:dyDescent="0.3">
      <c r="A48" s="16"/>
      <c r="B48" s="129" t="s">
        <v>577</v>
      </c>
      <c r="C48" s="130"/>
      <c r="D48" s="16"/>
      <c r="E48" s="16"/>
      <c r="F48" s="16"/>
      <c r="G48" s="16"/>
      <c r="H48" s="16"/>
      <c r="I48" s="16"/>
      <c r="J48" s="16"/>
      <c r="L48" s="16"/>
      <c r="M48" s="16"/>
      <c r="N48" s="16"/>
    </row>
    <row r="49" spans="1:3" ht="9.75" customHeight="1" x14ac:dyDescent="0.3">
      <c r="A49" s="16"/>
      <c r="B49" s="68" t="s">
        <v>482</v>
      </c>
      <c r="C49" s="69">
        <v>2024</v>
      </c>
    </row>
    <row r="50" spans="1:3" ht="9.75" customHeight="1" x14ac:dyDescent="0.3">
      <c r="A50" s="16">
        <v>8210</v>
      </c>
      <c r="B50" s="70" t="s">
        <v>578</v>
      </c>
      <c r="C50" s="72">
        <v>0</v>
      </c>
    </row>
    <row r="51" spans="1:3" ht="9.75" customHeight="1" x14ac:dyDescent="0.3">
      <c r="A51" s="16">
        <v>8220</v>
      </c>
      <c r="B51" s="70" t="s">
        <v>579</v>
      </c>
      <c r="C51" s="72">
        <v>50066267.870000005</v>
      </c>
    </row>
    <row r="52" spans="1:3" ht="9.75" customHeight="1" x14ac:dyDescent="0.3">
      <c r="A52" s="16">
        <v>8230</v>
      </c>
      <c r="B52" s="70" t="s">
        <v>580</v>
      </c>
      <c r="C52" s="72">
        <v>0</v>
      </c>
    </row>
    <row r="53" spans="1:3" ht="9.75" customHeight="1" x14ac:dyDescent="0.3">
      <c r="A53" s="16">
        <v>8240</v>
      </c>
      <c r="B53" s="70" t="s">
        <v>581</v>
      </c>
      <c r="C53" s="72">
        <v>0</v>
      </c>
    </row>
    <row r="54" spans="1:3" ht="9.75" customHeight="1" x14ac:dyDescent="0.3">
      <c r="A54" s="16">
        <v>8250</v>
      </c>
      <c r="B54" s="70" t="s">
        <v>582</v>
      </c>
      <c r="C54" s="72">
        <v>0</v>
      </c>
    </row>
    <row r="55" spans="1:3" ht="9.75" customHeight="1" x14ac:dyDescent="0.3">
      <c r="A55" s="16">
        <v>8260</v>
      </c>
      <c r="B55" s="70" t="s">
        <v>583</v>
      </c>
      <c r="C55" s="72">
        <v>2113185.6500000022</v>
      </c>
    </row>
    <row r="56" spans="1:3" ht="9.75" customHeight="1" x14ac:dyDescent="0.3">
      <c r="A56" s="16">
        <v>8270</v>
      </c>
      <c r="B56" s="71" t="s">
        <v>584</v>
      </c>
      <c r="C56" s="73">
        <v>19122101.52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2" spans="1:3" ht="21.6" x14ac:dyDescent="0.3">
      <c r="B62" s="24" t="str">
        <f>+Conciliacion_Eg!B45</f>
        <v>"DIRECTORA ADMINISTRATIVA
CLAUDIA ANGÉLICA DURAN HERNÁNDEZ"</v>
      </c>
    </row>
    <row r="63" spans="1:3" ht="15" customHeight="1" x14ac:dyDescent="0.3">
      <c r="B63" s="24"/>
    </row>
    <row r="65" spans="2:2" ht="21.6" x14ac:dyDescent="0.3">
      <c r="B65" s="24" t="s">
        <v>588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MUNICIPAL MUJER IMM</dc:creator>
  <cp:keywords/>
  <dc:description/>
  <cp:lastModifiedBy>INSTITUTO MUNICIPAL MUJER IMM</cp:lastModifiedBy>
  <cp:revision/>
  <cp:lastPrinted>2025-07-17T15:49:06Z</cp:lastPrinted>
  <dcterms:created xsi:type="dcterms:W3CDTF">2024-04-09T21:57:28Z</dcterms:created>
  <dcterms:modified xsi:type="dcterms:W3CDTF">2025-07-17T16:09:37Z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